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D:\podaci d\TAJNIŠTVO\TAJNIK\VIŠNJA\FINANCIJE\FINANCIJSKI IZVJEŠTAJI\2022\"/>
    </mc:Choice>
  </mc:AlternateContent>
  <xr:revisionPtr revIDLastSave="0" documentId="8_{0DB6F240-D216-4B84-9796-5AF6382CF03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E284" i="9" s="1"/>
  <c r="B284" i="9" s="1"/>
  <c r="F284" i="9"/>
  <c r="H283" i="9"/>
  <c r="G283" i="9"/>
  <c r="F283" i="9"/>
  <c r="F282" i="9"/>
  <c r="H281" i="9"/>
  <c r="G281" i="9"/>
  <c r="F281" i="9"/>
  <c r="E281" i="9"/>
  <c r="B281" i="9" s="1"/>
  <c r="H280" i="9"/>
  <c r="G280" i="9"/>
  <c r="F280" i="9"/>
  <c r="E280" i="9"/>
  <c r="H279" i="9"/>
  <c r="G279" i="9"/>
  <c r="E279" i="9" s="1"/>
  <c r="F279" i="9"/>
  <c r="F278" i="9"/>
  <c r="F277" i="9"/>
  <c r="F276" i="9"/>
  <c r="L274" i="9"/>
  <c r="F274" i="9" s="1"/>
  <c r="H274" i="9"/>
  <c r="I273" i="9"/>
  <c r="E273" i="9" s="1"/>
  <c r="B273" i="9" s="1"/>
  <c r="H273" i="9"/>
  <c r="F273" i="9"/>
  <c r="E272" i="9"/>
  <c r="M271" i="9"/>
  <c r="L271" i="9"/>
  <c r="F271" i="9" s="1"/>
  <c r="B271" i="9" s="1"/>
  <c r="E271" i="9"/>
  <c r="M270" i="9"/>
  <c r="L270" i="9"/>
  <c r="F270" i="9" s="1"/>
  <c r="B270" i="9" s="1"/>
  <c r="E270" i="9"/>
  <c r="M269" i="9"/>
  <c r="F269" i="9" s="1"/>
  <c r="L269" i="9"/>
  <c r="E269" i="9"/>
  <c r="B269" i="9"/>
  <c r="M268" i="9"/>
  <c r="L268" i="9"/>
  <c r="F268" i="9"/>
  <c r="E268" i="9"/>
  <c r="B268" i="9" s="1"/>
  <c r="M267" i="9"/>
  <c r="L267" i="9"/>
  <c r="F267" i="9" s="1"/>
  <c r="B267" i="9" s="1"/>
  <c r="E267" i="9"/>
  <c r="M266" i="9"/>
  <c r="L266" i="9"/>
  <c r="F266" i="9" s="1"/>
  <c r="B266" i="9" s="1"/>
  <c r="E266" i="9"/>
  <c r="M265" i="9"/>
  <c r="F265" i="9" s="1"/>
  <c r="L265" i="9"/>
  <c r="E265" i="9"/>
  <c r="B265" i="9"/>
  <c r="M264" i="9"/>
  <c r="L264" i="9"/>
  <c r="F264" i="9"/>
  <c r="E264" i="9"/>
  <c r="B264" i="9" s="1"/>
  <c r="M263" i="9"/>
  <c r="L263" i="9"/>
  <c r="F263" i="9" s="1"/>
  <c r="B263" i="9" s="1"/>
  <c r="E263" i="9"/>
  <c r="M262" i="9"/>
  <c r="L262" i="9"/>
  <c r="F262" i="9" s="1"/>
  <c r="B262" i="9" s="1"/>
  <c r="E262" i="9"/>
  <c r="M261" i="9"/>
  <c r="F261" i="9" s="1"/>
  <c r="L261" i="9"/>
  <c r="E261" i="9"/>
  <c r="B261" i="9"/>
  <c r="M260" i="9"/>
  <c r="L260" i="9"/>
  <c r="F260" i="9"/>
  <c r="E260" i="9"/>
  <c r="B260" i="9" s="1"/>
  <c r="M259" i="9"/>
  <c r="L259" i="9"/>
  <c r="F259" i="9" s="1"/>
  <c r="B259" i="9" s="1"/>
  <c r="E259" i="9"/>
  <c r="M258" i="9"/>
  <c r="L258" i="9"/>
  <c r="F258" i="9" s="1"/>
  <c r="B258" i="9" s="1"/>
  <c r="E258" i="9"/>
  <c r="M257" i="9"/>
  <c r="F257" i="9" s="1"/>
  <c r="L257" i="9"/>
  <c r="E257" i="9"/>
  <c r="B257" i="9"/>
  <c r="M256" i="9"/>
  <c r="L256" i="9"/>
  <c r="F256" i="9"/>
  <c r="E256" i="9"/>
  <c r="B256" i="9" s="1"/>
  <c r="M255" i="9"/>
  <c r="L255" i="9"/>
  <c r="F255" i="9" s="1"/>
  <c r="B255" i="9" s="1"/>
  <c r="E255" i="9"/>
  <c r="M254" i="9"/>
  <c r="L254" i="9"/>
  <c r="F254" i="9" s="1"/>
  <c r="B254" i="9" s="1"/>
  <c r="E254" i="9"/>
  <c r="M253" i="9"/>
  <c r="F253" i="9" s="1"/>
  <c r="L253" i="9"/>
  <c r="E253" i="9"/>
  <c r="B253" i="9"/>
  <c r="M252" i="9"/>
  <c r="L252" i="9"/>
  <c r="F252" i="9"/>
  <c r="E252" i="9"/>
  <c r="B252" i="9" s="1"/>
  <c r="M251" i="9"/>
  <c r="L251" i="9"/>
  <c r="F251" i="9" s="1"/>
  <c r="B251" i="9" s="1"/>
  <c r="E251" i="9"/>
  <c r="M250" i="9"/>
  <c r="L250" i="9"/>
  <c r="F250" i="9" s="1"/>
  <c r="B250" i="9" s="1"/>
  <c r="E250" i="9"/>
  <c r="M249" i="9"/>
  <c r="F249" i="9" s="1"/>
  <c r="L249" i="9"/>
  <c r="E249" i="9"/>
  <c r="B249" i="9"/>
  <c r="M248" i="9"/>
  <c r="L248" i="9"/>
  <c r="F248" i="9"/>
  <c r="E248" i="9"/>
  <c r="B248" i="9" s="1"/>
  <c r="M247" i="9"/>
  <c r="L247" i="9"/>
  <c r="F247" i="9" s="1"/>
  <c r="B247" i="9" s="1"/>
  <c r="E247" i="9"/>
  <c r="M246" i="9"/>
  <c r="L246" i="9"/>
  <c r="F246" i="9" s="1"/>
  <c r="B246" i="9" s="1"/>
  <c r="E246" i="9"/>
  <c r="M245" i="9"/>
  <c r="F245" i="9" s="1"/>
  <c r="L245" i="9"/>
  <c r="E245" i="9"/>
  <c r="B245" i="9"/>
  <c r="M244" i="9"/>
  <c r="L244" i="9"/>
  <c r="F244" i="9"/>
  <c r="E244" i="9"/>
  <c r="B244" i="9" s="1"/>
  <c r="M243" i="9"/>
  <c r="L243" i="9"/>
  <c r="F243" i="9" s="1"/>
  <c r="B243" i="9" s="1"/>
  <c r="E243" i="9"/>
  <c r="M242" i="9"/>
  <c r="L242" i="9"/>
  <c r="F242" i="9" s="1"/>
  <c r="B242" i="9" s="1"/>
  <c r="E242" i="9"/>
  <c r="M241" i="9"/>
  <c r="F241" i="9" s="1"/>
  <c r="L241" i="9"/>
  <c r="E241" i="9"/>
  <c r="B241" i="9"/>
  <c r="M240" i="9"/>
  <c r="L240" i="9"/>
  <c r="F240" i="9"/>
  <c r="E240" i="9"/>
  <c r="B240" i="9" s="1"/>
  <c r="M239" i="9"/>
  <c r="L239" i="9"/>
  <c r="F239" i="9" s="1"/>
  <c r="B239" i="9" s="1"/>
  <c r="E239" i="9"/>
  <c r="M238" i="9"/>
  <c r="L238" i="9"/>
  <c r="F238" i="9" s="1"/>
  <c r="B238" i="9" s="1"/>
  <c r="E238" i="9"/>
  <c r="M237" i="9"/>
  <c r="F237" i="9" s="1"/>
  <c r="L237" i="9"/>
  <c r="E237" i="9"/>
  <c r="B237" i="9"/>
  <c r="M236" i="9"/>
  <c r="L236" i="9"/>
  <c r="F236" i="9"/>
  <c r="E236" i="9"/>
  <c r="B236" i="9" s="1"/>
  <c r="M235" i="9"/>
  <c r="L235" i="9"/>
  <c r="F235" i="9" s="1"/>
  <c r="B235" i="9" s="1"/>
  <c r="E235" i="9"/>
  <c r="M234" i="9"/>
  <c r="L234" i="9"/>
  <c r="F234" i="9" s="1"/>
  <c r="B234" i="9" s="1"/>
  <c r="E234" i="9"/>
  <c r="M233" i="9"/>
  <c r="F233" i="9" s="1"/>
  <c r="L233" i="9"/>
  <c r="E233" i="9"/>
  <c r="B233" i="9"/>
  <c r="M232" i="9"/>
  <c r="L232" i="9"/>
  <c r="F232" i="9"/>
  <c r="E232" i="9"/>
  <c r="B232" i="9" s="1"/>
  <c r="M231" i="9"/>
  <c r="L231" i="9"/>
  <c r="F231" i="9" s="1"/>
  <c r="B231" i="9" s="1"/>
  <c r="E231" i="9"/>
  <c r="M230" i="9"/>
  <c r="L230" i="9"/>
  <c r="F230" i="9" s="1"/>
  <c r="B230" i="9" s="1"/>
  <c r="E230" i="9"/>
  <c r="M229" i="9"/>
  <c r="F229" i="9" s="1"/>
  <c r="L229" i="9"/>
  <c r="E229" i="9"/>
  <c r="B229" i="9"/>
  <c r="M228" i="9"/>
  <c r="L228" i="9"/>
  <c r="F228" i="9"/>
  <c r="E228" i="9"/>
  <c r="B228" i="9" s="1"/>
  <c r="M227" i="9"/>
  <c r="L227" i="9"/>
  <c r="F227" i="9" s="1"/>
  <c r="B227" i="9" s="1"/>
  <c r="E227" i="9"/>
  <c r="M226" i="9"/>
  <c r="L226" i="9"/>
  <c r="F226" i="9" s="1"/>
  <c r="B226" i="9" s="1"/>
  <c r="E226" i="9"/>
  <c r="H225" i="9"/>
  <c r="G225" i="9"/>
  <c r="F225" i="9"/>
  <c r="E225" i="9"/>
  <c r="B225" i="9" s="1"/>
  <c r="M224" i="9"/>
  <c r="L224" i="9"/>
  <c r="F224" i="9"/>
  <c r="E224" i="9"/>
  <c r="M223" i="9"/>
  <c r="F223" i="9" s="1"/>
  <c r="L223" i="9"/>
  <c r="E223" i="9"/>
  <c r="B223" i="9"/>
  <c r="M222" i="9"/>
  <c r="L222" i="9"/>
  <c r="E222" i="9"/>
  <c r="M221" i="9"/>
  <c r="L221" i="9"/>
  <c r="F221" i="9"/>
  <c r="E221" i="9"/>
  <c r="B221" i="9" s="1"/>
  <c r="M220" i="9"/>
  <c r="F220" i="9" s="1"/>
  <c r="L220" i="9"/>
  <c r="E220" i="9"/>
  <c r="M219" i="9"/>
  <c r="L219" i="9"/>
  <c r="E219" i="9"/>
  <c r="M218" i="9"/>
  <c r="L218" i="9"/>
  <c r="E218" i="9"/>
  <c r="M217" i="9"/>
  <c r="L217" i="9"/>
  <c r="E217" i="9"/>
  <c r="M216" i="9"/>
  <c r="L216" i="9"/>
  <c r="E216" i="9"/>
  <c r="M215" i="9"/>
  <c r="F215" i="9" s="1"/>
  <c r="L215" i="9"/>
  <c r="E215" i="9"/>
  <c r="B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F110" i="9"/>
  <c r="H109" i="9"/>
  <c r="G109" i="9"/>
  <c r="F109" i="9"/>
  <c r="E109" i="9"/>
  <c r="B109" i="9" s="1"/>
  <c r="H108" i="9"/>
  <c r="E108" i="9" s="1"/>
  <c r="B108" i="9" s="1"/>
  <c r="G108" i="9"/>
  <c r="F108" i="9"/>
  <c r="H107" i="9"/>
  <c r="G107" i="9"/>
  <c r="F107" i="9"/>
  <c r="E107" i="9"/>
  <c r="B107" i="9" s="1"/>
  <c r="H106" i="9"/>
  <c r="G106" i="9"/>
  <c r="F106" i="9"/>
  <c r="H105" i="9"/>
  <c r="G105" i="9"/>
  <c r="F105" i="9"/>
  <c r="E105" i="9"/>
  <c r="B105" i="9" s="1"/>
  <c r="H104" i="9"/>
  <c r="E104" i="9" s="1"/>
  <c r="B104" i="9" s="1"/>
  <c r="G104" i="9"/>
  <c r="F104" i="9"/>
  <c r="H103" i="9"/>
  <c r="G103" i="9"/>
  <c r="F103" i="9"/>
  <c r="E103" i="9"/>
  <c r="B103" i="9" s="1"/>
  <c r="H102" i="9"/>
  <c r="G102" i="9"/>
  <c r="F102" i="9"/>
  <c r="H101" i="9"/>
  <c r="G101" i="9"/>
  <c r="F101" i="9"/>
  <c r="E101" i="9"/>
  <c r="B101" i="9" s="1"/>
  <c r="H100" i="9"/>
  <c r="E100" i="9" s="1"/>
  <c r="G100" i="9"/>
  <c r="F100" i="9"/>
  <c r="B100" i="9"/>
  <c r="H99" i="9"/>
  <c r="G99" i="9"/>
  <c r="F99" i="9"/>
  <c r="E99" i="9"/>
  <c r="B99" i="9" s="1"/>
  <c r="H98" i="9"/>
  <c r="G98" i="9"/>
  <c r="E98" i="9" s="1"/>
  <c r="F98" i="9"/>
  <c r="B98" i="9"/>
  <c r="H97" i="9"/>
  <c r="G97" i="9"/>
  <c r="F97" i="9"/>
  <c r="E97" i="9"/>
  <c r="B97" i="9" s="1"/>
  <c r="H96" i="9"/>
  <c r="E96" i="9" s="1"/>
  <c r="G96" i="9"/>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F44" i="9"/>
  <c r="H43" i="9"/>
  <c r="G43" i="9"/>
  <c r="F43" i="9"/>
  <c r="H42" i="9"/>
  <c r="G42" i="9"/>
  <c r="F42" i="9"/>
  <c r="H41" i="9"/>
  <c r="G41" i="9"/>
  <c r="E41" i="9" s="1"/>
  <c r="B41" i="9" s="1"/>
  <c r="F41" i="9"/>
  <c r="H40" i="9"/>
  <c r="G40" i="9"/>
  <c r="F40" i="9"/>
  <c r="H39" i="9"/>
  <c r="G39" i="9"/>
  <c r="F39" i="9"/>
  <c r="H38" i="9"/>
  <c r="E38" i="9" s="1"/>
  <c r="B38" i="9" s="1"/>
  <c r="G38" i="9"/>
  <c r="F38" i="9"/>
  <c r="H37" i="9"/>
  <c r="G37" i="9"/>
  <c r="E37" i="9" s="1"/>
  <c r="B37" i="9" s="1"/>
  <c r="F37" i="9"/>
  <c r="H36" i="9"/>
  <c r="G36" i="9"/>
  <c r="E36" i="9" s="1"/>
  <c r="B36" i="9" s="1"/>
  <c r="F36" i="9"/>
  <c r="H35" i="9"/>
  <c r="G35" i="9"/>
  <c r="E35" i="9" s="1"/>
  <c r="B35" i="9" s="1"/>
  <c r="F35" i="9"/>
  <c r="H34" i="9"/>
  <c r="E34" i="9" s="1"/>
  <c r="G34" i="9"/>
  <c r="F34" i="9"/>
  <c r="B34" i="9"/>
  <c r="H33" i="9"/>
  <c r="G33" i="9"/>
  <c r="F33" i="9"/>
  <c r="E33" i="9"/>
  <c r="B33" i="9" s="1"/>
  <c r="H32" i="9"/>
  <c r="G32" i="9"/>
  <c r="E32" i="9" s="1"/>
  <c r="F32" i="9"/>
  <c r="H31" i="9"/>
  <c r="G31" i="9"/>
  <c r="E31" i="9" s="1"/>
  <c r="B31" i="9" s="1"/>
  <c r="F31" i="9"/>
  <c r="H30" i="9"/>
  <c r="E30" i="9" s="1"/>
  <c r="B30" i="9" s="1"/>
  <c r="G30" i="9"/>
  <c r="F30" i="9"/>
  <c r="H29" i="9"/>
  <c r="G29" i="9"/>
  <c r="F29" i="9"/>
  <c r="H28" i="9"/>
  <c r="G28" i="9"/>
  <c r="E28" i="9" s="1"/>
  <c r="B28" i="9" s="1"/>
  <c r="F28" i="9"/>
  <c r="H27" i="9"/>
  <c r="G27" i="9"/>
  <c r="E27" i="9" s="1"/>
  <c r="B27" i="9" s="1"/>
  <c r="F27" i="9"/>
  <c r="H26" i="9"/>
  <c r="G26" i="9"/>
  <c r="F26" i="9"/>
  <c r="H25" i="9"/>
  <c r="G25" i="9"/>
  <c r="F25" i="9"/>
  <c r="E25" i="9"/>
  <c r="B25" i="9" s="1"/>
  <c r="H24" i="9"/>
  <c r="G24" i="9"/>
  <c r="E24" i="9" s="1"/>
  <c r="F24" i="9"/>
  <c r="H23" i="9"/>
  <c r="G23" i="9"/>
  <c r="E23" i="9" s="1"/>
  <c r="B23" i="9" s="1"/>
  <c r="F23" i="9"/>
  <c r="H22" i="9"/>
  <c r="E22" i="9" s="1"/>
  <c r="B22" i="9" s="1"/>
  <c r="G22" i="9"/>
  <c r="F22" i="9"/>
  <c r="H21" i="9"/>
  <c r="G21" i="9"/>
  <c r="F21" i="9"/>
  <c r="E21" i="9"/>
  <c r="B21" i="9" s="1"/>
  <c r="F20" i="9"/>
  <c r="I10" i="9"/>
  <c r="F4" i="9"/>
  <c r="O3" i="9"/>
  <c r="G274" i="9" s="1"/>
  <c r="E274" i="9" s="1"/>
  <c r="I3" i="9"/>
  <c r="H3" i="9"/>
  <c r="G3" i="9"/>
  <c r="D101" i="8"/>
  <c r="D95" i="8"/>
  <c r="D90" i="8"/>
  <c r="D85" i="8"/>
  <c r="D80" i="8"/>
  <c r="D75" i="8"/>
  <c r="D70" i="8"/>
  <c r="D65" i="8"/>
  <c r="D60" i="8"/>
  <c r="D55" i="8"/>
  <c r="D49" i="8" s="1"/>
  <c r="D43" i="8" s="1"/>
  <c r="D50" i="8"/>
  <c r="D44" i="8"/>
  <c r="D36" i="8"/>
  <c r="D26" i="8"/>
  <c r="D18" i="8"/>
  <c r="D8" i="8"/>
  <c r="D6" i="8" s="1"/>
  <c r="E44" i="7"/>
  <c r="D44" i="7"/>
  <c r="E39" i="7"/>
  <c r="E38" i="7" s="1"/>
  <c r="D39" i="7"/>
  <c r="D38" i="7" s="1"/>
  <c r="E30" i="7"/>
  <c r="D30" i="7"/>
  <c r="E23" i="7"/>
  <c r="D23" i="7"/>
  <c r="D22" i="7"/>
  <c r="E7" i="7"/>
  <c r="E6" i="7" s="1"/>
  <c r="D7" i="7"/>
  <c r="D6" i="7"/>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E114" i="6" s="1"/>
  <c r="D118" i="6"/>
  <c r="F118" i="6"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F246" i="5"/>
  <c r="E246" i="5"/>
  <c r="D246" i="5"/>
  <c r="E245" i="5"/>
  <c r="F244" i="5"/>
  <c r="F243" i="5"/>
  <c r="E242" i="5"/>
  <c r="D242" i="5"/>
  <c r="F241" i="5"/>
  <c r="F240" i="5"/>
  <c r="E239" i="5"/>
  <c r="E238" i="5" s="1"/>
  <c r="E237"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F135" i="5"/>
  <c r="E135" i="5"/>
  <c r="D135" i="5"/>
  <c r="D134" i="5" s="1"/>
  <c r="F134" i="5" s="1"/>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7" i="5"/>
  <c r="D87" i="5"/>
  <c r="F86" i="5"/>
  <c r="F85" i="5"/>
  <c r="F84" i="5"/>
  <c r="F83" i="5"/>
  <c r="F82" i="5"/>
  <c r="F81" i="5"/>
  <c r="F80" i="5"/>
  <c r="F79" i="5"/>
  <c r="E79" i="5"/>
  <c r="D79" i="5"/>
  <c r="D78" i="5" s="1"/>
  <c r="F78" i="5" s="1"/>
  <c r="E78" i="5"/>
  <c r="F77" i="5"/>
  <c r="F76" i="5"/>
  <c r="F75" i="5"/>
  <c r="F74" i="5"/>
  <c r="F73" i="5"/>
  <c r="F72" i="5"/>
  <c r="F71" i="5"/>
  <c r="F70" i="5"/>
  <c r="E70" i="5"/>
  <c r="E69" i="5" s="1"/>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D594" i="4"/>
  <c r="F592" i="4"/>
  <c r="F591" i="4"/>
  <c r="F590" i="4"/>
  <c r="E590" i="4"/>
  <c r="E580" i="4" s="1"/>
  <c r="D590" i="4"/>
  <c r="F589" i="4"/>
  <c r="F588" i="4"/>
  <c r="F587" i="4"/>
  <c r="E587" i="4"/>
  <c r="D587" i="4"/>
  <c r="F586" i="4"/>
  <c r="F585" i="4"/>
  <c r="E585" i="4"/>
  <c r="D585" i="4"/>
  <c r="F584" i="4"/>
  <c r="F583" i="4"/>
  <c r="F582" i="4"/>
  <c r="E581" i="4"/>
  <c r="D581" i="4"/>
  <c r="D580" i="4" s="1"/>
  <c r="F580" i="4" s="1"/>
  <c r="F579" i="4"/>
  <c r="F578" i="4"/>
  <c r="F577" i="4"/>
  <c r="E577" i="4"/>
  <c r="D577" i="4"/>
  <c r="F576" i="4"/>
  <c r="F575" i="4"/>
  <c r="F574" i="4"/>
  <c r="E574" i="4"/>
  <c r="D574" i="4"/>
  <c r="F573" i="4"/>
  <c r="F572" i="4"/>
  <c r="E571" i="4"/>
  <c r="D571" i="4"/>
  <c r="D567" i="4" s="1"/>
  <c r="F567"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E356" i="4"/>
  <c r="D356" i="4"/>
  <c r="F356" i="4" s="1"/>
  <c r="F355" i="4"/>
  <c r="F354" i="4"/>
  <c r="F353" i="4"/>
  <c r="F352" i="4"/>
  <c r="E352" i="4"/>
  <c r="E351" i="4" s="1"/>
  <c r="E350" i="4" s="1"/>
  <c r="D352" i="4"/>
  <c r="D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F304" i="4"/>
  <c r="E304" i="4"/>
  <c r="D304" i="4"/>
  <c r="F303" i="4"/>
  <c r="F302" i="4"/>
  <c r="F301" i="4"/>
  <c r="E300" i="4"/>
  <c r="E299" i="4" s="1"/>
  <c r="E298" i="4" s="1"/>
  <c r="E407"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D216" i="4"/>
  <c r="D215" i="4" s="1"/>
  <c r="F215" i="4" s="1"/>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I35"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c r="L3" i="9" s="1"/>
  <c r="H1580" i="1"/>
  <c r="G1580" i="1"/>
  <c r="C1580" i="1"/>
  <c r="C1579" i="1"/>
  <c r="H1579" i="1" s="1"/>
  <c r="C1578" i="1"/>
  <c r="G1578" i="1" s="1"/>
  <c r="H1577" i="1"/>
  <c r="G1577" i="1"/>
  <c r="C1577" i="1"/>
  <c r="G1576" i="1"/>
  <c r="C1576" i="1"/>
  <c r="H1576" i="1" s="1"/>
  <c r="G1575" i="1"/>
  <c r="C1575" i="1"/>
  <c r="H1575" i="1" s="1"/>
  <c r="H1574" i="1"/>
  <c r="C1574" i="1"/>
  <c r="G1574" i="1" s="1"/>
  <c r="H1573" i="1"/>
  <c r="G1573" i="1"/>
  <c r="C1573" i="1"/>
  <c r="H1572" i="1"/>
  <c r="G1572" i="1"/>
  <c r="C1572" i="1"/>
  <c r="G1571" i="1"/>
  <c r="C1571" i="1"/>
  <c r="H1571" i="1" s="1"/>
  <c r="H1570" i="1"/>
  <c r="C1570" i="1"/>
  <c r="G1570" i="1" s="1"/>
  <c r="H1569" i="1"/>
  <c r="G1569" i="1"/>
  <c r="C1569" i="1"/>
  <c r="G1568" i="1"/>
  <c r="C1568" i="1"/>
  <c r="H1568" i="1" s="1"/>
  <c r="G1567" i="1"/>
  <c r="C1567" i="1"/>
  <c r="H1567" i="1" s="1"/>
  <c r="H1566" i="1"/>
  <c r="C1566" i="1"/>
  <c r="G1566" i="1" s="1"/>
  <c r="H1565" i="1"/>
  <c r="G1565" i="1"/>
  <c r="C1565" i="1"/>
  <c r="H1564" i="1"/>
  <c r="G1564" i="1"/>
  <c r="C1564" i="1"/>
  <c r="G1563" i="1"/>
  <c r="C1563" i="1"/>
  <c r="H1563" i="1" s="1"/>
  <c r="H1562" i="1"/>
  <c r="C1562" i="1"/>
  <c r="G1562" i="1" s="1"/>
  <c r="H1561" i="1"/>
  <c r="G1561" i="1"/>
  <c r="C1561" i="1"/>
  <c r="C1560" i="1"/>
  <c r="G1559" i="1"/>
  <c r="C1559" i="1"/>
  <c r="H1559" i="1" s="1"/>
  <c r="C1558" i="1"/>
  <c r="H1557" i="1"/>
  <c r="G1557" i="1"/>
  <c r="C1557" i="1"/>
  <c r="H1556" i="1"/>
  <c r="G1556" i="1"/>
  <c r="C1556" i="1"/>
  <c r="C1555" i="1"/>
  <c r="H1554" i="1"/>
  <c r="C1554" i="1"/>
  <c r="G1554" i="1" s="1"/>
  <c r="H1553" i="1"/>
  <c r="G1553" i="1"/>
  <c r="C1553" i="1"/>
  <c r="C1552" i="1"/>
  <c r="H1552" i="1" s="1"/>
  <c r="G1551" i="1"/>
  <c r="C1551" i="1"/>
  <c r="H1551" i="1" s="1"/>
  <c r="C1550" i="1"/>
  <c r="G1550" i="1" s="1"/>
  <c r="H1549" i="1"/>
  <c r="G1549" i="1"/>
  <c r="C1549" i="1"/>
  <c r="H1548" i="1"/>
  <c r="G1548" i="1"/>
  <c r="C1548" i="1"/>
  <c r="C1547" i="1"/>
  <c r="H1547" i="1" s="1"/>
  <c r="H1546" i="1"/>
  <c r="C1546" i="1"/>
  <c r="G1546" i="1" s="1"/>
  <c r="H1545" i="1"/>
  <c r="G1545" i="1"/>
  <c r="C1545" i="1"/>
  <c r="G1544" i="1"/>
  <c r="C1544" i="1"/>
  <c r="H1544" i="1" s="1"/>
  <c r="G1543" i="1"/>
  <c r="C1543" i="1"/>
  <c r="H1543" i="1" s="1"/>
  <c r="H1542" i="1"/>
  <c r="C1542" i="1"/>
  <c r="G1542" i="1" s="1"/>
  <c r="H1541" i="1"/>
  <c r="G1541" i="1"/>
  <c r="C1541" i="1"/>
  <c r="H1540" i="1"/>
  <c r="G1540" i="1"/>
  <c r="C1540" i="1"/>
  <c r="G1539" i="1"/>
  <c r="C1539" i="1"/>
  <c r="H1539" i="1" s="1"/>
  <c r="H1538" i="1"/>
  <c r="C1538" i="1"/>
  <c r="G1538" i="1" s="1"/>
  <c r="H1537" i="1"/>
  <c r="G1537" i="1"/>
  <c r="C1537" i="1"/>
  <c r="G1536" i="1"/>
  <c r="C1536" i="1"/>
  <c r="H1536" i="1" s="1"/>
  <c r="G1535" i="1"/>
  <c r="C1535" i="1"/>
  <c r="H1535" i="1" s="1"/>
  <c r="H1534" i="1"/>
  <c r="C1534" i="1"/>
  <c r="G1534" i="1" s="1"/>
  <c r="H1533" i="1"/>
  <c r="G1533" i="1"/>
  <c r="C1533" i="1"/>
  <c r="H1532" i="1"/>
  <c r="G1532" i="1"/>
  <c r="C1532" i="1"/>
  <c r="G1531" i="1"/>
  <c r="C1531" i="1"/>
  <c r="H1531" i="1" s="1"/>
  <c r="H1530" i="1"/>
  <c r="C1530" i="1"/>
  <c r="G1530" i="1" s="1"/>
  <c r="H1529" i="1"/>
  <c r="G1529" i="1"/>
  <c r="C1529" i="1"/>
  <c r="C1528" i="1"/>
  <c r="G1527" i="1"/>
  <c r="C1527" i="1"/>
  <c r="H1527" i="1" s="1"/>
  <c r="C1526" i="1"/>
  <c r="H1525" i="1"/>
  <c r="G1525" i="1"/>
  <c r="C1525" i="1"/>
  <c r="H1524" i="1"/>
  <c r="G1524" i="1"/>
  <c r="C1524" i="1"/>
  <c r="C1523" i="1"/>
  <c r="H1522" i="1"/>
  <c r="C1522" i="1"/>
  <c r="G1522" i="1" s="1"/>
  <c r="H1521" i="1"/>
  <c r="G1521" i="1"/>
  <c r="C1521" i="1"/>
  <c r="C1520" i="1"/>
  <c r="H1520" i="1" s="1"/>
  <c r="G1519" i="1"/>
  <c r="C1519" i="1"/>
  <c r="H1519" i="1" s="1"/>
  <c r="C1518" i="1"/>
  <c r="G1518" i="1" s="1"/>
  <c r="C1516" i="1"/>
  <c r="H1516" i="1" s="1"/>
  <c r="C1515" i="1"/>
  <c r="H1514" i="1"/>
  <c r="C1514" i="1"/>
  <c r="G1514" i="1" s="1"/>
  <c r="H1513" i="1"/>
  <c r="G1513" i="1"/>
  <c r="C1513" i="1"/>
  <c r="C1512" i="1"/>
  <c r="G1512" i="1" s="1"/>
  <c r="G1511" i="1"/>
  <c r="C1511" i="1"/>
  <c r="H1511" i="1" s="1"/>
  <c r="C1510" i="1"/>
  <c r="H1509" i="1"/>
  <c r="G1509" i="1"/>
  <c r="C1509" i="1"/>
  <c r="C1508" i="1"/>
  <c r="C1507" i="1"/>
  <c r="C1506" i="1"/>
  <c r="G1506" i="1" s="1"/>
  <c r="H1505" i="1"/>
  <c r="G1505" i="1"/>
  <c r="C1505" i="1"/>
  <c r="C1504" i="1"/>
  <c r="C1503" i="1"/>
  <c r="H1503" i="1" s="1"/>
  <c r="C1502" i="1"/>
  <c r="C1501" i="1"/>
  <c r="H1501" i="1" s="1"/>
  <c r="H1500" i="1"/>
  <c r="G1500" i="1"/>
  <c r="C1500" i="1"/>
  <c r="C1498" i="1"/>
  <c r="H1497" i="1"/>
  <c r="G1497" i="1"/>
  <c r="C1497" i="1"/>
  <c r="H1496" i="1"/>
  <c r="C1496" i="1"/>
  <c r="G1496" i="1" s="1"/>
  <c r="C1495" i="1"/>
  <c r="H1495" i="1" s="1"/>
  <c r="C1494" i="1"/>
  <c r="H1493" i="1"/>
  <c r="G1493" i="1"/>
  <c r="C1493" i="1"/>
  <c r="H1492" i="1"/>
  <c r="G1492" i="1"/>
  <c r="C1492" i="1"/>
  <c r="C1491" i="1"/>
  <c r="H1490" i="1"/>
  <c r="C1490" i="1"/>
  <c r="G1490" i="1" s="1"/>
  <c r="H1489" i="1"/>
  <c r="G1489" i="1"/>
  <c r="C1489" i="1"/>
  <c r="H1488" i="1"/>
  <c r="C1488" i="1"/>
  <c r="G1488" i="1" s="1"/>
  <c r="C1487" i="1"/>
  <c r="C1486" i="1"/>
  <c r="C1485" i="1"/>
  <c r="H1485" i="1" s="1"/>
  <c r="C1484" i="1"/>
  <c r="H1484" i="1" s="1"/>
  <c r="C1483" i="1"/>
  <c r="H1482" i="1"/>
  <c r="C1482" i="1"/>
  <c r="G1482" i="1" s="1"/>
  <c r="G1480" i="1"/>
  <c r="C1480" i="1"/>
  <c r="H1480" i="1" s="1"/>
  <c r="H1479" i="1"/>
  <c r="D1479" i="1"/>
  <c r="C1479" i="1"/>
  <c r="J1479" i="1" s="1"/>
  <c r="J1478" i="1"/>
  <c r="D1478" i="1"/>
  <c r="C1478" i="1"/>
  <c r="D1477" i="1"/>
  <c r="C1477" i="1"/>
  <c r="G1476" i="1"/>
  <c r="D1476" i="1"/>
  <c r="C1476" i="1"/>
  <c r="G1475" i="1"/>
  <c r="D1475" i="1"/>
  <c r="C1475" i="1"/>
  <c r="H1474" i="1"/>
  <c r="G1474" i="1"/>
  <c r="I1474" i="1" s="1"/>
  <c r="D1474" i="1"/>
  <c r="C1474" i="1"/>
  <c r="J1474" i="1" s="1"/>
  <c r="D1473" i="1"/>
  <c r="C1473" i="1"/>
  <c r="D1472" i="1"/>
  <c r="C1472" i="1"/>
  <c r="J1471" i="1"/>
  <c r="D1471" i="1"/>
  <c r="C1471" i="1"/>
  <c r="D1470" i="1"/>
  <c r="C1470" i="1"/>
  <c r="D1469" i="1"/>
  <c r="C1469" i="1"/>
  <c r="D1468" i="1"/>
  <c r="C1468" i="1"/>
  <c r="D1467" i="1"/>
  <c r="C1467" i="1"/>
  <c r="H1466" i="1"/>
  <c r="G1466" i="1"/>
  <c r="D1466" i="1"/>
  <c r="C1466" i="1"/>
  <c r="J1466" i="1" s="1"/>
  <c r="G1465" i="1"/>
  <c r="I1465" i="1" s="1"/>
  <c r="D1465" i="1"/>
  <c r="C1465" i="1"/>
  <c r="H1465" i="1" s="1"/>
  <c r="H1464" i="1"/>
  <c r="D1464" i="1"/>
  <c r="C1464" i="1"/>
  <c r="G1463" i="1"/>
  <c r="D1463" i="1"/>
  <c r="C1463" i="1"/>
  <c r="J1463" i="1" s="1"/>
  <c r="H1462" i="1"/>
  <c r="G1462" i="1"/>
  <c r="I1462" i="1" s="1"/>
  <c r="D1462" i="1"/>
  <c r="C1462" i="1"/>
  <c r="J1462" i="1" s="1"/>
  <c r="H1461" i="1"/>
  <c r="G1461" i="1"/>
  <c r="D1461" i="1"/>
  <c r="C1461" i="1"/>
  <c r="G1460" i="1"/>
  <c r="I1460" i="1" s="1"/>
  <c r="D1460" i="1"/>
  <c r="C1460" i="1"/>
  <c r="H1460" i="1" s="1"/>
  <c r="H1459" i="1"/>
  <c r="D1459" i="1"/>
  <c r="C1459" i="1"/>
  <c r="J1458" i="1"/>
  <c r="G1458" i="1"/>
  <c r="D1458" i="1"/>
  <c r="C1458" i="1"/>
  <c r="H1457" i="1"/>
  <c r="G1457" i="1"/>
  <c r="I1457" i="1" s="1"/>
  <c r="D1457" i="1"/>
  <c r="C1457" i="1"/>
  <c r="J1457" i="1" s="1"/>
  <c r="D1456" i="1"/>
  <c r="C1456" i="1"/>
  <c r="J1456" i="1" s="1"/>
  <c r="D1455" i="1"/>
  <c r="C1455" i="1"/>
  <c r="C1454" i="1"/>
  <c r="C1453" i="1"/>
  <c r="G1452" i="1"/>
  <c r="D1452" i="1"/>
  <c r="C1452" i="1"/>
  <c r="H1451" i="1"/>
  <c r="G1451" i="1"/>
  <c r="I1451" i="1" s="1"/>
  <c r="D1451" i="1"/>
  <c r="C1451" i="1"/>
  <c r="D1450" i="1"/>
  <c r="C1450" i="1"/>
  <c r="H1449" i="1"/>
  <c r="G1449" i="1"/>
  <c r="I1449" i="1" s="1"/>
  <c r="D1449" i="1"/>
  <c r="J1449" i="1" s="1"/>
  <c r="C1449" i="1"/>
  <c r="D1448" i="1"/>
  <c r="C1448" i="1"/>
  <c r="H1447" i="1"/>
  <c r="G1447" i="1"/>
  <c r="I1447" i="1" s="1"/>
  <c r="D1447" i="1"/>
  <c r="J1447" i="1" s="1"/>
  <c r="C1447" i="1"/>
  <c r="D1446" i="1"/>
  <c r="C1446" i="1"/>
  <c r="D1445" i="1"/>
  <c r="G1445" i="1" s="1"/>
  <c r="C1445" i="1"/>
  <c r="D1444" i="1"/>
  <c r="C1444" i="1"/>
  <c r="J1443" i="1"/>
  <c r="D1443" i="1"/>
  <c r="G1443" i="1" s="1"/>
  <c r="C1443" i="1"/>
  <c r="D1442" i="1"/>
  <c r="C1442" i="1"/>
  <c r="J1441" i="1"/>
  <c r="D1441" i="1"/>
  <c r="G1441" i="1" s="1"/>
  <c r="C1441" i="1"/>
  <c r="D1440" i="1"/>
  <c r="C1440" i="1"/>
  <c r="J1439" i="1"/>
  <c r="D1439" i="1"/>
  <c r="G1439" i="1" s="1"/>
  <c r="C1439" i="1"/>
  <c r="G1438" i="1"/>
  <c r="D1438" i="1"/>
  <c r="C1438" i="1"/>
  <c r="H1438" i="1" s="1"/>
  <c r="D1437" i="1"/>
  <c r="G1437" i="1" s="1"/>
  <c r="C1437" i="1"/>
  <c r="C1436" i="1"/>
  <c r="D1434" i="1"/>
  <c r="G1434" i="1" s="1"/>
  <c r="C1434" i="1"/>
  <c r="G1433" i="1"/>
  <c r="D1433" i="1"/>
  <c r="C1433" i="1"/>
  <c r="H1433" i="1" s="1"/>
  <c r="D1432" i="1"/>
  <c r="G1432" i="1" s="1"/>
  <c r="C1432" i="1"/>
  <c r="G1431" i="1"/>
  <c r="D1431" i="1"/>
  <c r="C1431" i="1"/>
  <c r="H1431" i="1" s="1"/>
  <c r="D1430" i="1"/>
  <c r="G1430" i="1" s="1"/>
  <c r="C1430" i="1"/>
  <c r="G1429" i="1"/>
  <c r="D1429" i="1"/>
  <c r="C1429" i="1"/>
  <c r="H1429" i="1" s="1"/>
  <c r="D1428" i="1"/>
  <c r="G1428" i="1" s="1"/>
  <c r="C1428" i="1"/>
  <c r="G1427" i="1"/>
  <c r="D1427" i="1"/>
  <c r="C1427" i="1"/>
  <c r="H1427" i="1" s="1"/>
  <c r="D1426" i="1"/>
  <c r="G1426" i="1" s="1"/>
  <c r="C1426" i="1"/>
  <c r="G1425" i="1"/>
  <c r="D1425" i="1"/>
  <c r="C1425" i="1"/>
  <c r="H1425" i="1" s="1"/>
  <c r="D1424" i="1"/>
  <c r="G1424" i="1" s="1"/>
  <c r="C1424" i="1"/>
  <c r="G1423" i="1"/>
  <c r="D1423" i="1"/>
  <c r="C1423" i="1"/>
  <c r="H1423" i="1" s="1"/>
  <c r="D1422" i="1"/>
  <c r="G1422" i="1" s="1"/>
  <c r="C1422" i="1"/>
  <c r="G1421" i="1"/>
  <c r="D1421" i="1"/>
  <c r="C1421" i="1"/>
  <c r="H1421" i="1" s="1"/>
  <c r="D1420" i="1"/>
  <c r="G1420" i="1" s="1"/>
  <c r="C1420" i="1"/>
  <c r="G1419" i="1"/>
  <c r="D1419" i="1"/>
  <c r="C1419" i="1"/>
  <c r="H1419" i="1" s="1"/>
  <c r="D1418" i="1"/>
  <c r="G1418" i="1" s="1"/>
  <c r="C1418" i="1"/>
  <c r="G1417" i="1"/>
  <c r="D1417" i="1"/>
  <c r="C1417" i="1"/>
  <c r="H1417" i="1" s="1"/>
  <c r="D1416" i="1"/>
  <c r="G1416" i="1" s="1"/>
  <c r="C1416" i="1"/>
  <c r="G1415" i="1"/>
  <c r="D1415" i="1"/>
  <c r="C1415" i="1"/>
  <c r="H1415" i="1" s="1"/>
  <c r="D1414" i="1"/>
  <c r="G1414" i="1" s="1"/>
  <c r="C1414" i="1"/>
  <c r="G1413" i="1"/>
  <c r="D1413" i="1"/>
  <c r="C1413" i="1"/>
  <c r="H1413" i="1" s="1"/>
  <c r="D1412" i="1"/>
  <c r="G1412" i="1" s="1"/>
  <c r="C1412" i="1"/>
  <c r="G1411" i="1"/>
  <c r="D1411" i="1"/>
  <c r="C1411" i="1"/>
  <c r="H1411" i="1" s="1"/>
  <c r="D1410" i="1"/>
  <c r="G1410" i="1" s="1"/>
  <c r="C1410" i="1"/>
  <c r="G1409" i="1"/>
  <c r="D1409" i="1"/>
  <c r="C1409" i="1"/>
  <c r="H1409" i="1" s="1"/>
  <c r="D1408" i="1"/>
  <c r="D1407" i="1"/>
  <c r="G1407" i="1" s="1"/>
  <c r="C1407" i="1"/>
  <c r="G1406" i="1"/>
  <c r="D1406" i="1"/>
  <c r="C1406" i="1"/>
  <c r="H1406" i="1" s="1"/>
  <c r="D1405" i="1"/>
  <c r="G1405" i="1" s="1"/>
  <c r="C1405" i="1"/>
  <c r="G1404" i="1"/>
  <c r="D1404" i="1"/>
  <c r="C1404" i="1"/>
  <c r="H1404" i="1" s="1"/>
  <c r="D1403" i="1"/>
  <c r="G1403" i="1" s="1"/>
  <c r="C1403" i="1"/>
  <c r="G1402" i="1"/>
  <c r="D1402" i="1"/>
  <c r="C1402" i="1"/>
  <c r="H1402" i="1" s="1"/>
  <c r="D1401" i="1"/>
  <c r="G1401" i="1" s="1"/>
  <c r="C1401" i="1"/>
  <c r="G1400" i="1"/>
  <c r="D1400" i="1"/>
  <c r="C1400" i="1"/>
  <c r="H1400" i="1" s="1"/>
  <c r="D1399" i="1"/>
  <c r="G1399" i="1" s="1"/>
  <c r="C1399" i="1"/>
  <c r="G1398" i="1"/>
  <c r="D1398" i="1"/>
  <c r="C1398" i="1"/>
  <c r="H1398" i="1" s="1"/>
  <c r="D1397" i="1"/>
  <c r="G1397" i="1" s="1"/>
  <c r="C1397" i="1"/>
  <c r="G1396" i="1"/>
  <c r="D1396" i="1"/>
  <c r="C1396" i="1"/>
  <c r="H1396" i="1" s="1"/>
  <c r="D1395" i="1"/>
  <c r="G1395" i="1" s="1"/>
  <c r="C1395" i="1"/>
  <c r="G1394" i="1"/>
  <c r="D1394" i="1"/>
  <c r="C1394" i="1"/>
  <c r="H1394" i="1" s="1"/>
  <c r="D1393" i="1"/>
  <c r="G1393" i="1" s="1"/>
  <c r="C1393" i="1"/>
  <c r="G1392" i="1"/>
  <c r="D1392" i="1"/>
  <c r="C1392" i="1"/>
  <c r="H1392" i="1" s="1"/>
  <c r="D1391" i="1"/>
  <c r="G1391" i="1" s="1"/>
  <c r="C1391" i="1"/>
  <c r="G1390" i="1"/>
  <c r="D1390" i="1"/>
  <c r="C1390" i="1"/>
  <c r="H1390" i="1" s="1"/>
  <c r="D1389" i="1"/>
  <c r="G1389" i="1" s="1"/>
  <c r="C1389" i="1"/>
  <c r="G1388" i="1"/>
  <c r="D1388" i="1"/>
  <c r="C1388" i="1"/>
  <c r="H1388" i="1" s="1"/>
  <c r="D1387" i="1"/>
  <c r="G1387" i="1" s="1"/>
  <c r="C1387" i="1"/>
  <c r="G1386" i="1"/>
  <c r="D1386" i="1"/>
  <c r="C1386" i="1"/>
  <c r="H1386" i="1" s="1"/>
  <c r="D1385" i="1"/>
  <c r="G1385" i="1" s="1"/>
  <c r="C1385" i="1"/>
  <c r="G1384" i="1"/>
  <c r="D1384" i="1"/>
  <c r="C1384" i="1"/>
  <c r="H1384" i="1" s="1"/>
  <c r="D1383" i="1"/>
  <c r="D1382" i="1"/>
  <c r="G1382" i="1" s="1"/>
  <c r="C1382" i="1"/>
  <c r="G1381" i="1"/>
  <c r="D1381" i="1"/>
  <c r="C1381" i="1"/>
  <c r="H1381" i="1" s="1"/>
  <c r="D1380" i="1"/>
  <c r="G1380" i="1" s="1"/>
  <c r="C1380" i="1"/>
  <c r="G1379" i="1"/>
  <c r="D1379" i="1"/>
  <c r="C1379" i="1"/>
  <c r="H1379" i="1" s="1"/>
  <c r="D1378" i="1"/>
  <c r="G1378" i="1" s="1"/>
  <c r="C1378" i="1"/>
  <c r="G1377" i="1"/>
  <c r="D1377" i="1"/>
  <c r="C1377" i="1"/>
  <c r="H1377" i="1" s="1"/>
  <c r="D1376" i="1"/>
  <c r="G1376" i="1" s="1"/>
  <c r="C1376" i="1"/>
  <c r="G1375" i="1"/>
  <c r="D1375" i="1"/>
  <c r="C1375" i="1"/>
  <c r="H1375" i="1" s="1"/>
  <c r="D1374" i="1"/>
  <c r="G1374" i="1" s="1"/>
  <c r="C1374" i="1"/>
  <c r="G1373" i="1"/>
  <c r="D1373" i="1"/>
  <c r="C1373" i="1"/>
  <c r="H1373" i="1" s="1"/>
  <c r="D1372" i="1"/>
  <c r="G1372" i="1" s="1"/>
  <c r="C1372" i="1"/>
  <c r="D1371" i="1"/>
  <c r="C1371" i="1"/>
  <c r="H1371" i="1" s="1"/>
  <c r="D1370" i="1"/>
  <c r="C1370" i="1"/>
  <c r="G1369" i="1"/>
  <c r="D1369" i="1"/>
  <c r="C1369" i="1"/>
  <c r="H1369" i="1" s="1"/>
  <c r="D1368" i="1"/>
  <c r="C1368" i="1"/>
  <c r="G1368" i="1" s="1"/>
  <c r="D1367" i="1"/>
  <c r="C1367" i="1"/>
  <c r="H1367" i="1" s="1"/>
  <c r="D1366" i="1"/>
  <c r="C1366" i="1"/>
  <c r="G1365" i="1"/>
  <c r="D1365" i="1"/>
  <c r="C1365" i="1"/>
  <c r="H1365" i="1" s="1"/>
  <c r="D1364" i="1"/>
  <c r="C1364" i="1"/>
  <c r="G1364" i="1" s="1"/>
  <c r="D1363" i="1"/>
  <c r="C1363" i="1"/>
  <c r="H1363" i="1" s="1"/>
  <c r="D1362" i="1"/>
  <c r="G1362" i="1" s="1"/>
  <c r="C1362" i="1"/>
  <c r="G1361" i="1"/>
  <c r="D1361" i="1"/>
  <c r="C1361" i="1"/>
  <c r="H1361" i="1" s="1"/>
  <c r="D1360" i="1"/>
  <c r="C1360" i="1"/>
  <c r="G1360" i="1" s="1"/>
  <c r="D1359" i="1"/>
  <c r="C1359" i="1"/>
  <c r="H1359" i="1" s="1"/>
  <c r="D1358" i="1"/>
  <c r="G1358" i="1" s="1"/>
  <c r="C1358" i="1"/>
  <c r="G1357" i="1"/>
  <c r="D1357" i="1"/>
  <c r="C1357" i="1"/>
  <c r="H1357" i="1" s="1"/>
  <c r="D1356" i="1"/>
  <c r="C1356" i="1"/>
  <c r="G1356" i="1" s="1"/>
  <c r="D1355" i="1"/>
  <c r="C1355" i="1"/>
  <c r="H1355" i="1" s="1"/>
  <c r="D1354" i="1"/>
  <c r="G1354" i="1" s="1"/>
  <c r="C1354" i="1"/>
  <c r="G1353" i="1"/>
  <c r="D1353" i="1"/>
  <c r="C1353" i="1"/>
  <c r="H1353" i="1" s="1"/>
  <c r="D1352" i="1"/>
  <c r="C1352" i="1"/>
  <c r="G1352" i="1" s="1"/>
  <c r="D1351" i="1"/>
  <c r="C1351" i="1"/>
  <c r="H1351" i="1" s="1"/>
  <c r="D1350" i="1"/>
  <c r="G1350" i="1" s="1"/>
  <c r="C1350" i="1"/>
  <c r="G1349" i="1"/>
  <c r="D1349" i="1"/>
  <c r="C1349" i="1"/>
  <c r="H1349" i="1" s="1"/>
  <c r="D1348" i="1"/>
  <c r="C1348" i="1"/>
  <c r="G1348" i="1" s="1"/>
  <c r="D1347" i="1"/>
  <c r="C1347" i="1"/>
  <c r="H1347" i="1" s="1"/>
  <c r="D1346" i="1"/>
  <c r="G1346" i="1" s="1"/>
  <c r="C1346" i="1"/>
  <c r="G1345" i="1"/>
  <c r="D1345" i="1"/>
  <c r="C1345" i="1"/>
  <c r="H1345" i="1" s="1"/>
  <c r="D1344" i="1"/>
  <c r="C1344" i="1"/>
  <c r="G1344" i="1" s="1"/>
  <c r="D1343" i="1"/>
  <c r="C1343" i="1"/>
  <c r="H1343" i="1" s="1"/>
  <c r="D1342" i="1"/>
  <c r="G1342" i="1" s="1"/>
  <c r="C1342" i="1"/>
  <c r="D1341" i="1"/>
  <c r="G1341" i="1" s="1"/>
  <c r="C1341" i="1"/>
  <c r="D1340" i="1"/>
  <c r="C1340" i="1"/>
  <c r="D1339" i="1"/>
  <c r="C1339" i="1"/>
  <c r="H1339" i="1" s="1"/>
  <c r="G1338" i="1"/>
  <c r="D1338" i="1"/>
  <c r="C1338" i="1"/>
  <c r="D1337" i="1"/>
  <c r="G1337" i="1" s="1"/>
  <c r="C1337" i="1"/>
  <c r="D1336" i="1"/>
  <c r="C1336" i="1"/>
  <c r="D1335" i="1"/>
  <c r="C1335" i="1"/>
  <c r="H1335" i="1" s="1"/>
  <c r="G1334" i="1"/>
  <c r="D1334" i="1"/>
  <c r="C1334" i="1"/>
  <c r="D1333" i="1"/>
  <c r="G1333" i="1" s="1"/>
  <c r="C1333" i="1"/>
  <c r="D1332" i="1"/>
  <c r="C1332" i="1"/>
  <c r="D1331" i="1"/>
  <c r="C1331" i="1"/>
  <c r="H1331" i="1" s="1"/>
  <c r="G1330" i="1"/>
  <c r="D1330" i="1"/>
  <c r="C1330" i="1"/>
  <c r="D1328" i="1"/>
  <c r="C1328" i="1"/>
  <c r="D1327" i="1"/>
  <c r="C1327" i="1"/>
  <c r="H1327" i="1" s="1"/>
  <c r="G1326" i="1"/>
  <c r="D1326" i="1"/>
  <c r="C1326" i="1"/>
  <c r="D1325" i="1"/>
  <c r="G1325" i="1" s="1"/>
  <c r="C1325" i="1"/>
  <c r="D1324" i="1"/>
  <c r="C1324" i="1"/>
  <c r="D1323" i="1"/>
  <c r="C1323" i="1"/>
  <c r="H1323" i="1" s="1"/>
  <c r="G1322" i="1"/>
  <c r="D1322" i="1"/>
  <c r="C1322" i="1"/>
  <c r="D1321" i="1"/>
  <c r="G1321" i="1" s="1"/>
  <c r="C1321" i="1"/>
  <c r="D1320" i="1"/>
  <c r="C1320" i="1"/>
  <c r="D1319" i="1"/>
  <c r="C1319" i="1"/>
  <c r="H1319" i="1" s="1"/>
  <c r="G1318" i="1"/>
  <c r="D1318" i="1"/>
  <c r="C1318" i="1"/>
  <c r="D1317" i="1"/>
  <c r="G1317" i="1" s="1"/>
  <c r="C1317" i="1"/>
  <c r="D1316" i="1"/>
  <c r="C1316" i="1"/>
  <c r="D1315" i="1"/>
  <c r="C1315" i="1"/>
  <c r="H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D1222"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D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D1066" i="1"/>
  <c r="H1066" i="1" s="1"/>
  <c r="C1066" i="1"/>
  <c r="G1066" i="1" s="1"/>
  <c r="C1065" i="1"/>
  <c r="H1064" i="1"/>
  <c r="D1064" i="1"/>
  <c r="C1064" i="1"/>
  <c r="D1063" i="1"/>
  <c r="H1063" i="1" s="1"/>
  <c r="C1063" i="1"/>
  <c r="D1062" i="1"/>
  <c r="C1062" i="1"/>
  <c r="G1062" i="1" s="1"/>
  <c r="D1061" i="1"/>
  <c r="C1061" i="1"/>
  <c r="G1061" i="1" s="1"/>
  <c r="H1060" i="1"/>
  <c r="D1060" i="1"/>
  <c r="C1060" i="1"/>
  <c r="D1059" i="1"/>
  <c r="H1059" i="1" s="1"/>
  <c r="C1059" i="1"/>
  <c r="D1058" i="1"/>
  <c r="C1058" i="1"/>
  <c r="G1058" i="1" s="1"/>
  <c r="D1057" i="1"/>
  <c r="C1057" i="1"/>
  <c r="G1057" i="1" s="1"/>
  <c r="H1056" i="1"/>
  <c r="D1056" i="1"/>
  <c r="C1056" i="1"/>
  <c r="D1055" i="1"/>
  <c r="H1055" i="1" s="1"/>
  <c r="C1055" i="1"/>
  <c r="D1054" i="1"/>
  <c r="C1054" i="1"/>
  <c r="D1053" i="1"/>
  <c r="C1053" i="1"/>
  <c r="G1053" i="1" s="1"/>
  <c r="H1052" i="1"/>
  <c r="D1052" i="1"/>
  <c r="C1052" i="1"/>
  <c r="D1051" i="1"/>
  <c r="H1051" i="1" s="1"/>
  <c r="C1051" i="1"/>
  <c r="D1050" i="1"/>
  <c r="C1050" i="1"/>
  <c r="D1049" i="1"/>
  <c r="C1049" i="1"/>
  <c r="G1049" i="1" s="1"/>
  <c r="H1048" i="1"/>
  <c r="D1048" i="1"/>
  <c r="C1048" i="1"/>
  <c r="D1047" i="1"/>
  <c r="H1047" i="1" s="1"/>
  <c r="C1047" i="1"/>
  <c r="D1045" i="1"/>
  <c r="C1045" i="1"/>
  <c r="G1045" i="1" s="1"/>
  <c r="H1044" i="1"/>
  <c r="D1044" i="1"/>
  <c r="C1044" i="1"/>
  <c r="D1043" i="1"/>
  <c r="H1043" i="1" s="1"/>
  <c r="C1043" i="1"/>
  <c r="D1042" i="1"/>
  <c r="C1042" i="1"/>
  <c r="D1041" i="1"/>
  <c r="C1041" i="1"/>
  <c r="G1041" i="1" s="1"/>
  <c r="H1040" i="1"/>
  <c r="D1040" i="1"/>
  <c r="C1040" i="1"/>
  <c r="D1039" i="1"/>
  <c r="H1039" i="1" s="1"/>
  <c r="C1039" i="1"/>
  <c r="D1038" i="1"/>
  <c r="C1038" i="1"/>
  <c r="D1037" i="1"/>
  <c r="C1037" i="1"/>
  <c r="G1037" i="1" s="1"/>
  <c r="H1036" i="1"/>
  <c r="D1036" i="1"/>
  <c r="C1036" i="1"/>
  <c r="D1035" i="1"/>
  <c r="H1035" i="1" s="1"/>
  <c r="C1035" i="1"/>
  <c r="D1034" i="1"/>
  <c r="C1034" i="1"/>
  <c r="D1033" i="1"/>
  <c r="C1033" i="1"/>
  <c r="G1033" i="1" s="1"/>
  <c r="H1032" i="1"/>
  <c r="D1032" i="1"/>
  <c r="C1032" i="1"/>
  <c r="D1031" i="1"/>
  <c r="H1031" i="1" s="1"/>
  <c r="C1031" i="1"/>
  <c r="D1030" i="1"/>
  <c r="C1030" i="1"/>
  <c r="D1029" i="1"/>
  <c r="C1029" i="1"/>
  <c r="G1029" i="1" s="1"/>
  <c r="H1028" i="1"/>
  <c r="D1028" i="1"/>
  <c r="C1028" i="1"/>
  <c r="D1027" i="1"/>
  <c r="H1027" i="1" s="1"/>
  <c r="C1027" i="1"/>
  <c r="D1026" i="1"/>
  <c r="C1026" i="1"/>
  <c r="D1025" i="1"/>
  <c r="C1025" i="1"/>
  <c r="G1025" i="1" s="1"/>
  <c r="H1024" i="1"/>
  <c r="D1024" i="1"/>
  <c r="C1024" i="1"/>
  <c r="G1024" i="1" s="1"/>
  <c r="D1023" i="1"/>
  <c r="H1023" i="1" s="1"/>
  <c r="C1023" i="1"/>
  <c r="D1022" i="1"/>
  <c r="C1022" i="1"/>
  <c r="D1021" i="1"/>
  <c r="C1021" i="1"/>
  <c r="G1021" i="1" s="1"/>
  <c r="H1020" i="1"/>
  <c r="D1020" i="1"/>
  <c r="C1020" i="1"/>
  <c r="G1020" i="1" s="1"/>
  <c r="D1019" i="1"/>
  <c r="H1019" i="1" s="1"/>
  <c r="C1019" i="1"/>
  <c r="D1018" i="1"/>
  <c r="C1018" i="1"/>
  <c r="D1017" i="1"/>
  <c r="C1017" i="1"/>
  <c r="G1017" i="1" s="1"/>
  <c r="H1016" i="1"/>
  <c r="D1016" i="1"/>
  <c r="C1016" i="1"/>
  <c r="G1016" i="1" s="1"/>
  <c r="D1015" i="1"/>
  <c r="H1015" i="1" s="1"/>
  <c r="C1015" i="1"/>
  <c r="D1014" i="1"/>
  <c r="C1014" i="1"/>
  <c r="D1013" i="1"/>
  <c r="C1013" i="1"/>
  <c r="G1013" i="1" s="1"/>
  <c r="H1012" i="1"/>
  <c r="D1012" i="1"/>
  <c r="C1012" i="1"/>
  <c r="G1012" i="1" s="1"/>
  <c r="D1011" i="1"/>
  <c r="H1011" i="1" s="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H744" i="1" s="1"/>
  <c r="D743" i="1"/>
  <c r="C743" i="1"/>
  <c r="H743" i="1" s="1"/>
  <c r="G742" i="1"/>
  <c r="D742" i="1"/>
  <c r="C742" i="1"/>
  <c r="D741" i="1"/>
  <c r="G741" i="1" s="1"/>
  <c r="C741" i="1"/>
  <c r="D740" i="1"/>
  <c r="C740" i="1"/>
  <c r="H740" i="1" s="1"/>
  <c r="D739" i="1"/>
  <c r="C739" i="1"/>
  <c r="H739" i="1" s="1"/>
  <c r="G738" i="1"/>
  <c r="D738" i="1"/>
  <c r="C738" i="1"/>
  <c r="D737" i="1"/>
  <c r="G737" i="1" s="1"/>
  <c r="C737" i="1"/>
  <c r="D736" i="1"/>
  <c r="C736" i="1"/>
  <c r="H736" i="1" s="1"/>
  <c r="D735" i="1"/>
  <c r="C735" i="1"/>
  <c r="H735" i="1" s="1"/>
  <c r="G734" i="1"/>
  <c r="D734" i="1"/>
  <c r="C734" i="1"/>
  <c r="D733" i="1"/>
  <c r="G733" i="1" s="1"/>
  <c r="C733" i="1"/>
  <c r="D732" i="1"/>
  <c r="C732" i="1"/>
  <c r="H732" i="1" s="1"/>
  <c r="D731" i="1"/>
  <c r="C731" i="1"/>
  <c r="H731" i="1" s="1"/>
  <c r="G730" i="1"/>
  <c r="D730" i="1"/>
  <c r="C730" i="1"/>
  <c r="D729" i="1"/>
  <c r="G729" i="1" s="1"/>
  <c r="C729" i="1"/>
  <c r="D728" i="1"/>
  <c r="C728" i="1"/>
  <c r="H728" i="1" s="1"/>
  <c r="D727" i="1"/>
  <c r="C727" i="1"/>
  <c r="H727" i="1" s="1"/>
  <c r="G726" i="1"/>
  <c r="D726" i="1"/>
  <c r="C726" i="1"/>
  <c r="D725" i="1"/>
  <c r="G725" i="1" s="1"/>
  <c r="C725" i="1"/>
  <c r="D724" i="1"/>
  <c r="C724" i="1"/>
  <c r="H724" i="1" s="1"/>
  <c r="D723" i="1"/>
  <c r="C723" i="1"/>
  <c r="H723" i="1" s="1"/>
  <c r="G722" i="1"/>
  <c r="D722" i="1"/>
  <c r="C722" i="1"/>
  <c r="D721" i="1"/>
  <c r="G721" i="1" s="1"/>
  <c r="C721" i="1"/>
  <c r="D720" i="1"/>
  <c r="C720" i="1"/>
  <c r="H720" i="1" s="1"/>
  <c r="D719" i="1"/>
  <c r="C719" i="1"/>
  <c r="H719" i="1" s="1"/>
  <c r="G718" i="1"/>
  <c r="D718" i="1"/>
  <c r="C718" i="1"/>
  <c r="D717" i="1"/>
  <c r="G717" i="1" s="1"/>
  <c r="C717" i="1"/>
  <c r="D716" i="1"/>
  <c r="C716" i="1"/>
  <c r="D715" i="1"/>
  <c r="C715" i="1"/>
  <c r="G714" i="1"/>
  <c r="D714" i="1"/>
  <c r="C714" i="1"/>
  <c r="D713" i="1"/>
  <c r="C713" i="1"/>
  <c r="D712" i="1"/>
  <c r="C712" i="1"/>
  <c r="H712" i="1" s="1"/>
  <c r="D711" i="1"/>
  <c r="C711" i="1"/>
  <c r="D710" i="1"/>
  <c r="C710" i="1"/>
  <c r="G710" i="1" s="1"/>
  <c r="D709" i="1"/>
  <c r="C709" i="1"/>
  <c r="D708" i="1"/>
  <c r="C708" i="1"/>
  <c r="H708" i="1" s="1"/>
  <c r="D707" i="1"/>
  <c r="C707" i="1"/>
  <c r="H707" i="1" s="1"/>
  <c r="G706" i="1"/>
  <c r="D706" i="1"/>
  <c r="C706" i="1"/>
  <c r="D705" i="1"/>
  <c r="G705" i="1" s="1"/>
  <c r="C705" i="1"/>
  <c r="D704" i="1"/>
  <c r="C704" i="1"/>
  <c r="H704" i="1" s="1"/>
  <c r="D703" i="1"/>
  <c r="C703" i="1"/>
  <c r="H703" i="1" s="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G668"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8" i="1"/>
  <c r="G648" i="1"/>
  <c r="D648" i="1"/>
  <c r="C648" i="1"/>
  <c r="G647" i="1"/>
  <c r="D647" i="1"/>
  <c r="C647" i="1"/>
  <c r="H646" i="1"/>
  <c r="G646" i="1"/>
  <c r="D646" i="1"/>
  <c r="C646" i="1"/>
  <c r="D645" i="1"/>
  <c r="C645" i="1"/>
  <c r="H645" i="1" s="1"/>
  <c r="D644" i="1"/>
  <c r="C644" i="1"/>
  <c r="G644" i="1" s="1"/>
  <c r="D643" i="1"/>
  <c r="C643" i="1"/>
  <c r="G643" i="1" s="1"/>
  <c r="D642" i="1"/>
  <c r="G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D412" i="1"/>
  <c r="C412" i="1"/>
  <c r="G412" i="1" s="1"/>
  <c r="D411" i="1"/>
  <c r="G411" i="1" s="1"/>
  <c r="C411" i="1"/>
  <c r="H411" i="1" s="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D398" i="1"/>
  <c r="C398" i="1"/>
  <c r="G398" i="1" s="1"/>
  <c r="D397" i="1"/>
  <c r="C397" i="1"/>
  <c r="G397" i="1" s="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C291" i="1"/>
  <c r="G290" i="1"/>
  <c r="D290" i="1"/>
  <c r="C290" i="1"/>
  <c r="H290" i="1" s="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H190" i="1"/>
  <c r="G190" i="1"/>
  <c r="D190" i="1"/>
  <c r="C190" i="1"/>
  <c r="D189" i="1"/>
  <c r="C189" i="1"/>
  <c r="H188" i="1"/>
  <c r="G188" i="1"/>
  <c r="D188" i="1"/>
  <c r="C188" i="1"/>
  <c r="H187" i="1"/>
  <c r="D187" i="1"/>
  <c r="G187" i="1" s="1"/>
  <c r="C187" i="1"/>
  <c r="H186" i="1"/>
  <c r="G186" i="1"/>
  <c r="D186" i="1"/>
  <c r="C186" i="1"/>
  <c r="H185" i="1"/>
  <c r="G185" i="1"/>
  <c r="D185" i="1"/>
  <c r="C185" i="1"/>
  <c r="D184" i="1"/>
  <c r="C184" i="1"/>
  <c r="H183" i="1"/>
  <c r="G183" i="1"/>
  <c r="D183" i="1"/>
  <c r="C183" i="1"/>
  <c r="D182" i="1"/>
  <c r="H182" i="1" s="1"/>
  <c r="C182" i="1"/>
  <c r="D181" i="1"/>
  <c r="H181" i="1" s="1"/>
  <c r="C181" i="1"/>
  <c r="H180" i="1"/>
  <c r="D180" i="1"/>
  <c r="C180" i="1"/>
  <c r="G180" i="1" s="1"/>
  <c r="G179" i="1"/>
  <c r="D179" i="1"/>
  <c r="C179" i="1"/>
  <c r="H179" i="1" s="1"/>
  <c r="H178" i="1"/>
  <c r="D178" i="1"/>
  <c r="C178" i="1"/>
  <c r="G178" i="1" s="1"/>
  <c r="G177" i="1"/>
  <c r="D177" i="1"/>
  <c r="H177" i="1" s="1"/>
  <c r="C177" i="1"/>
  <c r="H176" i="1"/>
  <c r="G176" i="1"/>
  <c r="D176" i="1"/>
  <c r="C176" i="1"/>
  <c r="D175" i="1"/>
  <c r="H175" i="1" s="1"/>
  <c r="C175" i="1"/>
  <c r="D174" i="1"/>
  <c r="C174" i="1"/>
  <c r="H174" i="1" s="1"/>
  <c r="D172" i="1"/>
  <c r="H172" i="1" s="1"/>
  <c r="C172" i="1"/>
  <c r="G172" i="1" s="1"/>
  <c r="H171" i="1"/>
  <c r="G171" i="1"/>
  <c r="D171" i="1"/>
  <c r="C171" i="1"/>
  <c r="D170" i="1"/>
  <c r="H170" i="1" s="1"/>
  <c r="C170" i="1"/>
  <c r="D169" i="1"/>
  <c r="H169" i="1" s="1"/>
  <c r="C169" i="1"/>
  <c r="G169" i="1" s="1"/>
  <c r="H168" i="1"/>
  <c r="D168" i="1"/>
  <c r="C168" i="1"/>
  <c r="G168" i="1" s="1"/>
  <c r="D167" i="1"/>
  <c r="C167" i="1"/>
  <c r="D166" i="1"/>
  <c r="H166" i="1" s="1"/>
  <c r="C166" i="1"/>
  <c r="D165" i="1"/>
  <c r="C165" i="1"/>
  <c r="H164" i="1"/>
  <c r="G164" i="1"/>
  <c r="D164" i="1"/>
  <c r="C164" i="1"/>
  <c r="D163" i="1"/>
  <c r="C163" i="1"/>
  <c r="D162" i="1"/>
  <c r="C162" i="1"/>
  <c r="D161" i="1"/>
  <c r="C161" i="1"/>
  <c r="D160" i="1"/>
  <c r="C160" i="1"/>
  <c r="H158" i="1"/>
  <c r="G158" i="1"/>
  <c r="D158" i="1"/>
  <c r="C158" i="1"/>
  <c r="D157" i="1"/>
  <c r="G157" i="1" s="1"/>
  <c r="C157" i="1"/>
  <c r="H156" i="1"/>
  <c r="G156" i="1"/>
  <c r="D156" i="1"/>
  <c r="C156" i="1"/>
  <c r="G155" i="1"/>
  <c r="D155" i="1"/>
  <c r="C155" i="1"/>
  <c r="H155" i="1" s="1"/>
  <c r="D154" i="1"/>
  <c r="C154" i="1"/>
  <c r="H153" i="1"/>
  <c r="G153" i="1"/>
  <c r="D153" i="1"/>
  <c r="C153" i="1"/>
  <c r="D152" i="1"/>
  <c r="H152" i="1" s="1"/>
  <c r="C152" i="1"/>
  <c r="D151" i="1"/>
  <c r="C151" i="1"/>
  <c r="D150" i="1"/>
  <c r="H150" i="1" s="1"/>
  <c r="C150" i="1"/>
  <c r="G150" i="1" s="1"/>
  <c r="D149" i="1"/>
  <c r="H149" i="1" s="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D130" i="1"/>
  <c r="C130" i="1"/>
  <c r="H130"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G108"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578" i="1" l="1"/>
  <c r="D24" i="8"/>
  <c r="C1499" i="1" s="1"/>
  <c r="G1485" i="1"/>
  <c r="G1503" i="1"/>
  <c r="G1501" i="1"/>
  <c r="F214" i="9"/>
  <c r="B214" i="9" s="1"/>
  <c r="G291" i="1"/>
  <c r="G167" i="1"/>
  <c r="H711" i="1"/>
  <c r="H716" i="1"/>
  <c r="H715" i="1"/>
  <c r="E43" i="9"/>
  <c r="B43" i="9" s="1"/>
  <c r="F219" i="9"/>
  <c r="B219" i="9" s="1"/>
  <c r="H669" i="1"/>
  <c r="H649" i="1"/>
  <c r="H647" i="1"/>
  <c r="F652" i="4"/>
  <c r="H642" i="1"/>
  <c r="G413" i="1"/>
  <c r="F418" i="4"/>
  <c r="G288" i="1"/>
  <c r="E643" i="4"/>
  <c r="D637" i="1" s="1"/>
  <c r="G206" i="1"/>
  <c r="G207" i="1"/>
  <c r="F210" i="4"/>
  <c r="H191" i="1"/>
  <c r="G189" i="1"/>
  <c r="H184" i="1"/>
  <c r="F188" i="4"/>
  <c r="F222" i="9"/>
  <c r="B222" i="9" s="1"/>
  <c r="G182" i="1"/>
  <c r="E44" i="9"/>
  <c r="B44" i="9" s="1"/>
  <c r="G181" i="1"/>
  <c r="F218" i="9"/>
  <c r="B218" i="9" s="1"/>
  <c r="G175" i="1"/>
  <c r="F177" i="4"/>
  <c r="G170" i="1"/>
  <c r="G166" i="1"/>
  <c r="E163" i="4"/>
  <c r="D159" i="1" s="1"/>
  <c r="G165" i="1"/>
  <c r="F169" i="4"/>
  <c r="G163" i="1"/>
  <c r="G162" i="1"/>
  <c r="E40" i="9"/>
  <c r="B40" i="9" s="1"/>
  <c r="H161" i="1"/>
  <c r="H160" i="1"/>
  <c r="H157" i="1"/>
  <c r="H154" i="1"/>
  <c r="E39" i="9"/>
  <c r="B39" i="9" s="1"/>
  <c r="G152" i="1"/>
  <c r="G151" i="1"/>
  <c r="F153" i="4"/>
  <c r="G149" i="1"/>
  <c r="H131" i="1"/>
  <c r="H113" i="1"/>
  <c r="F112" i="4"/>
  <c r="G79" i="1"/>
  <c r="G81" i="1"/>
  <c r="F83" i="4"/>
  <c r="G65" i="1"/>
  <c r="F216" i="9"/>
  <c r="E26" i="9"/>
  <c r="B26" i="9" s="1"/>
  <c r="G713" i="1"/>
  <c r="G709" i="1"/>
  <c r="E29" i="9"/>
  <c r="B29" i="9" s="1"/>
  <c r="H644" i="1"/>
  <c r="H643" i="1"/>
  <c r="G645" i="1"/>
  <c r="H397" i="1"/>
  <c r="H398" i="1"/>
  <c r="G364" i="1"/>
  <c r="G365" i="1"/>
  <c r="D363" i="4"/>
  <c r="H291" i="1"/>
  <c r="H413" i="1"/>
  <c r="H412" i="1"/>
  <c r="G184" i="1"/>
  <c r="H189" i="1"/>
  <c r="E42" i="9"/>
  <c r="B42" i="9" s="1"/>
  <c r="C173" i="1"/>
  <c r="G174" i="1"/>
  <c r="H165" i="1"/>
  <c r="H167" i="1"/>
  <c r="D163" i="4"/>
  <c r="H163" i="1"/>
  <c r="H162" i="1"/>
  <c r="G160" i="1"/>
  <c r="G161" i="1"/>
  <c r="F164" i="4"/>
  <c r="G154" i="1"/>
  <c r="F217" i="9"/>
  <c r="B217" i="9" s="1"/>
  <c r="H151" i="1"/>
  <c r="D152" i="4"/>
  <c r="C148" i="1" s="1"/>
  <c r="G130" i="1"/>
  <c r="G131" i="1"/>
  <c r="G113" i="1"/>
  <c r="F68" i="4"/>
  <c r="G1014" i="1"/>
  <c r="H1014" i="1"/>
  <c r="G1030" i="1"/>
  <c r="H1030" i="1"/>
  <c r="G1050" i="1"/>
  <c r="H1050"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G1018" i="1"/>
  <c r="H1018" i="1"/>
  <c r="G1034" i="1"/>
  <c r="H1034" i="1"/>
  <c r="G1054" i="1"/>
  <c r="H1054" i="1"/>
  <c r="H702" i="1"/>
  <c r="G704" i="1"/>
  <c r="H706" i="1"/>
  <c r="G708" i="1"/>
  <c r="H710" i="1"/>
  <c r="G712" i="1"/>
  <c r="H714" i="1"/>
  <c r="G716" i="1"/>
  <c r="H718" i="1"/>
  <c r="G720" i="1"/>
  <c r="H722" i="1"/>
  <c r="G724" i="1"/>
  <c r="H726" i="1"/>
  <c r="G728" i="1"/>
  <c r="H730" i="1"/>
  <c r="G732" i="1"/>
  <c r="H734" i="1"/>
  <c r="G736" i="1"/>
  <c r="H738" i="1"/>
  <c r="G740" i="1"/>
  <c r="H742" i="1"/>
  <c r="G744" i="1"/>
  <c r="G1022" i="1"/>
  <c r="H1022" i="1"/>
  <c r="G1038" i="1"/>
  <c r="H1038" i="1"/>
  <c r="G703" i="1"/>
  <c r="H705" i="1"/>
  <c r="G707" i="1"/>
  <c r="H709" i="1"/>
  <c r="G711" i="1"/>
  <c r="H713" i="1"/>
  <c r="G715" i="1"/>
  <c r="H717" i="1"/>
  <c r="G719" i="1"/>
  <c r="H721" i="1"/>
  <c r="G723" i="1"/>
  <c r="H725" i="1"/>
  <c r="G727" i="1"/>
  <c r="H729" i="1"/>
  <c r="G731" i="1"/>
  <c r="H733" i="1"/>
  <c r="G735" i="1"/>
  <c r="H737" i="1"/>
  <c r="G739" i="1"/>
  <c r="H741"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G1010" i="1"/>
  <c r="H1010" i="1"/>
  <c r="G1026" i="1"/>
  <c r="H1026" i="1"/>
  <c r="G1042" i="1"/>
  <c r="H1042" i="1"/>
  <c r="H1324" i="1"/>
  <c r="G1324" i="1"/>
  <c r="H1328" i="1"/>
  <c r="G1328" i="1"/>
  <c r="H1332" i="1"/>
  <c r="G1332" i="1"/>
  <c r="I1443" i="1"/>
  <c r="G1028" i="1"/>
  <c r="G1032" i="1"/>
  <c r="G1036" i="1"/>
  <c r="G1040" i="1"/>
  <c r="G1044" i="1"/>
  <c r="G1048" i="1"/>
  <c r="G1052" i="1"/>
  <c r="G1056" i="1"/>
  <c r="H1058" i="1"/>
  <c r="G1060" i="1"/>
  <c r="H1062" i="1"/>
  <c r="G1064" i="1"/>
  <c r="H1316" i="1"/>
  <c r="G1316" i="1"/>
  <c r="H1336" i="1"/>
  <c r="G1336" i="1"/>
  <c r="G1011" i="1"/>
  <c r="H1013" i="1"/>
  <c r="G1015" i="1"/>
  <c r="H1017" i="1"/>
  <c r="G1019" i="1"/>
  <c r="H1021" i="1"/>
  <c r="G1023" i="1"/>
  <c r="H1025" i="1"/>
  <c r="G1027" i="1"/>
  <c r="H1029" i="1"/>
  <c r="G1031" i="1"/>
  <c r="H1033" i="1"/>
  <c r="G1035" i="1"/>
  <c r="H1037" i="1"/>
  <c r="G1039" i="1"/>
  <c r="H1041" i="1"/>
  <c r="G1043" i="1"/>
  <c r="H1045" i="1"/>
  <c r="G1047" i="1"/>
  <c r="H1049" i="1"/>
  <c r="G1051" i="1"/>
  <c r="H1053" i="1"/>
  <c r="G1055" i="1"/>
  <c r="H1057" i="1"/>
  <c r="G1059" i="1"/>
  <c r="H1061" i="1"/>
  <c r="G1063" i="1"/>
  <c r="H1320" i="1"/>
  <c r="G1320" i="1"/>
  <c r="H1340" i="1"/>
  <c r="G1340" i="1"/>
  <c r="I1439" i="1"/>
  <c r="H1446" i="1"/>
  <c r="G1446" i="1"/>
  <c r="I1446" i="1" s="1"/>
  <c r="H1448" i="1"/>
  <c r="G1448" i="1"/>
  <c r="I1448" i="1" s="1"/>
  <c r="H1450" i="1"/>
  <c r="G1450" i="1"/>
  <c r="I1450" i="1" s="1"/>
  <c r="G1504" i="1"/>
  <c r="H1504" i="1"/>
  <c r="G1558" i="1"/>
  <c r="H1558" i="1"/>
  <c r="H1318" i="1"/>
  <c r="H1322" i="1"/>
  <c r="H1326" i="1"/>
  <c r="H1330" i="1"/>
  <c r="H1334" i="1"/>
  <c r="H1338" i="1"/>
  <c r="H1342" i="1"/>
  <c r="H1346" i="1"/>
  <c r="H1350" i="1"/>
  <c r="H1354" i="1"/>
  <c r="H1358" i="1"/>
  <c r="H1362" i="1"/>
  <c r="H1366" i="1"/>
  <c r="H1370" i="1"/>
  <c r="H1374" i="1"/>
  <c r="H1378" i="1"/>
  <c r="H1382" i="1"/>
  <c r="H1385" i="1"/>
  <c r="H1389" i="1"/>
  <c r="H1393" i="1"/>
  <c r="H1397" i="1"/>
  <c r="H1401" i="1"/>
  <c r="H1405" i="1"/>
  <c r="H1412" i="1"/>
  <c r="H1416" i="1"/>
  <c r="H1420" i="1"/>
  <c r="H1424" i="1"/>
  <c r="H1428" i="1"/>
  <c r="H1432" i="1"/>
  <c r="H1439" i="1"/>
  <c r="G1440" i="1"/>
  <c r="J1440" i="1"/>
  <c r="H1441" i="1"/>
  <c r="I1441" i="1" s="1"/>
  <c r="G1442" i="1"/>
  <c r="J1442" i="1"/>
  <c r="H1443" i="1"/>
  <c r="G1444" i="1"/>
  <c r="I1444" i="1" s="1"/>
  <c r="J1444" i="1"/>
  <c r="J1445" i="1"/>
  <c r="J1468" i="1"/>
  <c r="G1468" i="1"/>
  <c r="I1468" i="1" s="1"/>
  <c r="H1468" i="1"/>
  <c r="H1473" i="1"/>
  <c r="G1473" i="1"/>
  <c r="I1473" i="1" s="1"/>
  <c r="J1473" i="1"/>
  <c r="H1483" i="1"/>
  <c r="G1483" i="1"/>
  <c r="G1498" i="1"/>
  <c r="H1498" i="1"/>
  <c r="H1528" i="1"/>
  <c r="G1528" i="1"/>
  <c r="H1555" i="1"/>
  <c r="G1555" i="1"/>
  <c r="F202" i="4"/>
  <c r="D196" i="4"/>
  <c r="G1315" i="1"/>
  <c r="H1317" i="1"/>
  <c r="G1319" i="1"/>
  <c r="H1321" i="1"/>
  <c r="G1323" i="1"/>
  <c r="H1325" i="1"/>
  <c r="G1327" i="1"/>
  <c r="G1331" i="1"/>
  <c r="H1333" i="1"/>
  <c r="G1335" i="1"/>
  <c r="H1337" i="1"/>
  <c r="G1339" i="1"/>
  <c r="H1341" i="1"/>
  <c r="G1343" i="1"/>
  <c r="G1347" i="1"/>
  <c r="G1351" i="1"/>
  <c r="G1355" i="1"/>
  <c r="G1359" i="1"/>
  <c r="G1363" i="1"/>
  <c r="G1367" i="1"/>
  <c r="G1371" i="1"/>
  <c r="H1456" i="1"/>
  <c r="G1456" i="1"/>
  <c r="I1456" i="1" s="1"/>
  <c r="J1472" i="1"/>
  <c r="G1472" i="1"/>
  <c r="H1472" i="1"/>
  <c r="G1494" i="1"/>
  <c r="H1494" i="1"/>
  <c r="H1508" i="1"/>
  <c r="G1508" i="1"/>
  <c r="G1526" i="1"/>
  <c r="H1526" i="1"/>
  <c r="F107" i="4"/>
  <c r="D106" i="4"/>
  <c r="F140" i="4"/>
  <c r="D139" i="4"/>
  <c r="H20" i="9"/>
  <c r="H1344" i="1"/>
  <c r="H1348" i="1"/>
  <c r="H1352" i="1"/>
  <c r="H1356" i="1"/>
  <c r="H1360" i="1"/>
  <c r="H1364" i="1"/>
  <c r="G1366" i="1"/>
  <c r="H1368" i="1"/>
  <c r="G1370" i="1"/>
  <c r="H1372" i="1"/>
  <c r="H1376" i="1"/>
  <c r="H1380" i="1"/>
  <c r="H1387" i="1"/>
  <c r="H1391" i="1"/>
  <c r="H1395" i="1"/>
  <c r="H1399" i="1"/>
  <c r="H1403" i="1"/>
  <c r="H1407" i="1"/>
  <c r="H1410" i="1"/>
  <c r="H1414" i="1"/>
  <c r="H1418" i="1"/>
  <c r="H1422" i="1"/>
  <c r="H1426" i="1"/>
  <c r="H1430" i="1"/>
  <c r="H1434" i="1"/>
  <c r="H1437" i="1"/>
  <c r="H1440" i="1"/>
  <c r="H1442" i="1"/>
  <c r="H1444" i="1"/>
  <c r="J1446" i="1"/>
  <c r="J1448" i="1"/>
  <c r="J1450" i="1"/>
  <c r="J1455" i="1"/>
  <c r="G1455" i="1"/>
  <c r="I1455" i="1" s="1"/>
  <c r="H1455" i="1"/>
  <c r="H1467" i="1"/>
  <c r="J1467" i="1"/>
  <c r="G1467" i="1"/>
  <c r="I1467" i="1" s="1"/>
  <c r="H1469" i="1"/>
  <c r="G1469" i="1"/>
  <c r="H1471" i="1"/>
  <c r="G1471" i="1"/>
  <c r="I1471" i="1" s="1"/>
  <c r="H1487" i="1"/>
  <c r="G1487" i="1"/>
  <c r="H1515" i="1"/>
  <c r="G1515" i="1"/>
  <c r="H1523" i="1"/>
  <c r="G1523" i="1"/>
  <c r="H1560" i="1"/>
  <c r="G1560" i="1"/>
  <c r="F51" i="4"/>
  <c r="D50" i="4"/>
  <c r="J1477" i="1"/>
  <c r="H1477" i="1"/>
  <c r="H1478" i="1"/>
  <c r="G1478" i="1"/>
  <c r="I1478" i="1" s="1"/>
  <c r="H1491" i="1"/>
  <c r="G1491" i="1"/>
  <c r="G1502" i="1"/>
  <c r="H1502" i="1"/>
  <c r="E50" i="4"/>
  <c r="D46" i="1" s="1"/>
  <c r="D82" i="4"/>
  <c r="D133" i="4"/>
  <c r="G185" i="9"/>
  <c r="E185" i="9" s="1"/>
  <c r="B185" i="9" s="1"/>
  <c r="F134" i="4"/>
  <c r="D263" i="4"/>
  <c r="F264" i="4"/>
  <c r="H1445" i="1"/>
  <c r="J1451" i="1"/>
  <c r="H1458" i="1"/>
  <c r="I1458" i="1" s="1"/>
  <c r="J1459" i="1"/>
  <c r="G1459" i="1"/>
  <c r="I1459" i="1" s="1"/>
  <c r="J1460" i="1"/>
  <c r="I1466" i="1"/>
  <c r="H1475" i="1"/>
  <c r="G1484" i="1"/>
  <c r="G1495" i="1"/>
  <c r="H1499" i="1"/>
  <c r="G1499" i="1"/>
  <c r="H1506" i="1"/>
  <c r="G1510" i="1"/>
  <c r="H1510" i="1"/>
  <c r="H1512" i="1"/>
  <c r="G1516" i="1"/>
  <c r="H1518" i="1"/>
  <c r="G1520" i="1"/>
  <c r="G1547" i="1"/>
  <c r="H1550" i="1"/>
  <c r="G1552" i="1"/>
  <c r="G1579" i="1"/>
  <c r="F225" i="4"/>
  <c r="D224" i="4"/>
  <c r="E5" i="7"/>
  <c r="H1452" i="1"/>
  <c r="I1452" i="1" s="1"/>
  <c r="J1452" i="1"/>
  <c r="H1463" i="1"/>
  <c r="I1463" i="1" s="1"/>
  <c r="J1464" i="1"/>
  <c r="G1464" i="1"/>
  <c r="I1464" i="1" s="1"/>
  <c r="J1465" i="1"/>
  <c r="H1470" i="1"/>
  <c r="G1470" i="1"/>
  <c r="G1477" i="1"/>
  <c r="G1479" i="1"/>
  <c r="I1479" i="1" s="1"/>
  <c r="G1486" i="1"/>
  <c r="H1486" i="1"/>
  <c r="H1507" i="1"/>
  <c r="G1507" i="1"/>
  <c r="F8" i="4"/>
  <c r="D7" i="4"/>
  <c r="E82" i="4"/>
  <c r="D78" i="1" s="1"/>
  <c r="E408" i="4"/>
  <c r="D403" i="1" s="1"/>
  <c r="F351" i="4"/>
  <c r="F397" i="4"/>
  <c r="D396" i="4"/>
  <c r="D114" i="6"/>
  <c r="F115" i="6"/>
  <c r="F312" i="4"/>
  <c r="D644" i="4"/>
  <c r="F417" i="4"/>
  <c r="F422" i="4"/>
  <c r="D421" i="4"/>
  <c r="D472" i="4"/>
  <c r="F473" i="4"/>
  <c r="D529" i="4"/>
  <c r="F581" i="4"/>
  <c r="F12" i="5"/>
  <c r="D7" i="5"/>
  <c r="F69" i="5"/>
  <c r="G287" i="9"/>
  <c r="E287" i="9" s="1"/>
  <c r="B287" i="9" s="1"/>
  <c r="D146" i="5"/>
  <c r="F149" i="5"/>
  <c r="F5" i="6"/>
  <c r="H1476" i="1"/>
  <c r="I1476" i="1" s="1"/>
  <c r="J1476" i="1"/>
  <c r="E106" i="4"/>
  <c r="D102" i="1" s="1"/>
  <c r="E224" i="4"/>
  <c r="D220" i="1" s="1"/>
  <c r="E421" i="4"/>
  <c r="F571" i="4"/>
  <c r="D625" i="4"/>
  <c r="H289" i="9"/>
  <c r="E176" i="5"/>
  <c r="F198" i="5"/>
  <c r="D190" i="5"/>
  <c r="F99" i="6"/>
  <c r="D89" i="6"/>
  <c r="G297" i="9"/>
  <c r="E297" i="9" s="1"/>
  <c r="D42" i="8"/>
  <c r="C1481" i="1"/>
  <c r="F300" i="4"/>
  <c r="D299" i="4"/>
  <c r="D643" i="4"/>
  <c r="F416" i="4"/>
  <c r="E515" i="4"/>
  <c r="D509" i="1" s="1"/>
  <c r="D593" i="4"/>
  <c r="E7" i="5"/>
  <c r="F13" i="5"/>
  <c r="D206" i="5"/>
  <c r="F224" i="5"/>
  <c r="F242" i="5"/>
  <c r="D238" i="5"/>
  <c r="D35" i="6"/>
  <c r="D1454" i="1"/>
  <c r="H1454" i="1" s="1"/>
  <c r="E22" i="7"/>
  <c r="B274" i="9"/>
  <c r="D245" i="5"/>
  <c r="M212" i="9"/>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6" i="9"/>
  <c r="E206" i="9" s="1"/>
  <c r="B206" i="9" s="1"/>
  <c r="G198" i="9"/>
  <c r="E198" i="9" s="1"/>
  <c r="B198" i="9" s="1"/>
  <c r="G165" i="9"/>
  <c r="E165" i="9" s="1"/>
  <c r="B165" i="9" s="1"/>
  <c r="G189" i="9"/>
  <c r="E189" i="9" s="1"/>
  <c r="B189" i="9" s="1"/>
  <c r="G181" i="9"/>
  <c r="E181" i="9" s="1"/>
  <c r="B181" i="9" s="1"/>
  <c r="G210" i="9"/>
  <c r="E210" i="9" s="1"/>
  <c r="B210" i="9" s="1"/>
  <c r="G202" i="9"/>
  <c r="E202" i="9" s="1"/>
  <c r="B202" i="9" s="1"/>
  <c r="G194" i="9"/>
  <c r="E194" i="9" s="1"/>
  <c r="B194" i="9" s="1"/>
  <c r="H164" i="9"/>
  <c r="B24" i="9"/>
  <c r="B32" i="9"/>
  <c r="B48" i="9"/>
  <c r="B56" i="9"/>
  <c r="B64" i="9"/>
  <c r="B72" i="9"/>
  <c r="B80" i="9"/>
  <c r="B88" i="9"/>
  <c r="D484" i="4"/>
  <c r="E593" i="4"/>
  <c r="D587" i="1" s="1"/>
  <c r="E625" i="4"/>
  <c r="D619" i="1" s="1"/>
  <c r="H286" i="9"/>
  <c r="E286" i="9" s="1"/>
  <c r="B286" i="9" s="1"/>
  <c r="E87" i="5"/>
  <c r="G289" i="9"/>
  <c r="E289" i="9" s="1"/>
  <c r="B289" i="9" s="1"/>
  <c r="F177" i="5"/>
  <c r="E5" i="6"/>
  <c r="E35" i="6"/>
  <c r="B96" i="9"/>
  <c r="G177" i="9"/>
  <c r="E177" i="9" s="1"/>
  <c r="B177" i="9" s="1"/>
  <c r="F88" i="5"/>
  <c r="B114" i="9"/>
  <c r="B122" i="9"/>
  <c r="B130" i="9"/>
  <c r="B138" i="9"/>
  <c r="B150" i="9"/>
  <c r="B158" i="9"/>
  <c r="E102" i="9"/>
  <c r="B102" i="9" s="1"/>
  <c r="E106" i="9"/>
  <c r="B106" i="9" s="1"/>
  <c r="E110" i="9"/>
  <c r="B110" i="9" s="1"/>
  <c r="B118" i="9"/>
  <c r="B126" i="9"/>
  <c r="B134" i="9"/>
  <c r="B146" i="9"/>
  <c r="B154" i="9"/>
  <c r="F275" i="9"/>
  <c r="B216" i="9"/>
  <c r="B224" i="9"/>
  <c r="B280" i="9"/>
  <c r="B288" i="9"/>
  <c r="B220" i="9"/>
  <c r="B279" i="9"/>
  <c r="E283" i="9"/>
  <c r="B283" i="9" s="1"/>
  <c r="F212" i="9" l="1"/>
  <c r="B212" i="9" s="1"/>
  <c r="F163" i="4"/>
  <c r="F363" i="4"/>
  <c r="C358" i="1"/>
  <c r="G173" i="1"/>
  <c r="H173" i="1"/>
  <c r="C159" i="1"/>
  <c r="H159" i="1" s="1"/>
  <c r="F152" i="4"/>
  <c r="G20" i="9"/>
  <c r="E20" i="9" s="1"/>
  <c r="B20" i="9" s="1"/>
  <c r="G148" i="1"/>
  <c r="H148" i="1"/>
  <c r="E141" i="6"/>
  <c r="I24" i="3"/>
  <c r="D1299" i="1"/>
  <c r="D237" i="5"/>
  <c r="F238" i="5"/>
  <c r="C1215" i="1"/>
  <c r="F7" i="5"/>
  <c r="H20" i="3"/>
  <c r="C985" i="1"/>
  <c r="I29" i="3"/>
  <c r="D1436" i="1"/>
  <c r="F82" i="4"/>
  <c r="C78" i="1"/>
  <c r="D1453" i="1"/>
  <c r="I30" i="3"/>
  <c r="I20" i="3"/>
  <c r="D985" i="1"/>
  <c r="F643" i="4"/>
  <c r="C637" i="1"/>
  <c r="H1481" i="1"/>
  <c r="G1481" i="1"/>
  <c r="F89" i="6"/>
  <c r="C1383" i="1"/>
  <c r="E175" i="5"/>
  <c r="D1152" i="1" s="1"/>
  <c r="I22" i="3"/>
  <c r="D1153" i="1"/>
  <c r="E420" i="4"/>
  <c r="D415" i="1"/>
  <c r="F472" i="4"/>
  <c r="C466" i="1"/>
  <c r="F644" i="4"/>
  <c r="C638" i="1"/>
  <c r="F396" i="4"/>
  <c r="C391" i="1"/>
  <c r="G1454" i="1"/>
  <c r="E528" i="4"/>
  <c r="F106" i="4"/>
  <c r="C102" i="1"/>
  <c r="F196" i="4"/>
  <c r="C192" i="1"/>
  <c r="E151" i="4"/>
  <c r="F146" i="5"/>
  <c r="C1124" i="1"/>
  <c r="E164" i="9"/>
  <c r="B164" i="9" s="1"/>
  <c r="F593" i="4"/>
  <c r="C587" i="1"/>
  <c r="F299" i="4"/>
  <c r="D298" i="4"/>
  <c r="C294" i="1"/>
  <c r="K1432" i="9"/>
  <c r="G295" i="9"/>
  <c r="E295" i="9" s="1"/>
  <c r="B295" i="9" s="1"/>
  <c r="I34" i="3"/>
  <c r="C1517" i="1"/>
  <c r="H11" i="3" s="1"/>
  <c r="D420" i="4"/>
  <c r="F421" i="4"/>
  <c r="C415" i="1"/>
  <c r="F114" i="6"/>
  <c r="H27" i="3"/>
  <c r="C1408" i="1"/>
  <c r="I1477" i="1"/>
  <c r="F224" i="4"/>
  <c r="C220" i="1"/>
  <c r="F50" i="4"/>
  <c r="C46" i="1"/>
  <c r="I1472" i="1"/>
  <c r="I1440" i="1"/>
  <c r="B297" i="9"/>
  <c r="E296" i="9"/>
  <c r="I10" i="3" s="1"/>
  <c r="F263" i="4"/>
  <c r="C259" i="1"/>
  <c r="I25" i="3"/>
  <c r="D1329" i="1"/>
  <c r="E68" i="5"/>
  <c r="D1065" i="1"/>
  <c r="F484" i="4"/>
  <c r="C478" i="1"/>
  <c r="F245" i="5"/>
  <c r="C1222" i="1"/>
  <c r="F35" i="6"/>
  <c r="H25" i="3"/>
  <c r="C1329" i="1"/>
  <c r="G292" i="9"/>
  <c r="E292" i="9" s="1"/>
  <c r="B292" i="9" s="1"/>
  <c r="F206" i="5"/>
  <c r="C1183" i="1"/>
  <c r="H509" i="1"/>
  <c r="G509" i="1"/>
  <c r="G294" i="9"/>
  <c r="E294" i="9" s="1"/>
  <c r="D176" i="5"/>
  <c r="G291" i="9"/>
  <c r="E291" i="9" s="1"/>
  <c r="B291" i="9" s="1"/>
  <c r="F190" i="5"/>
  <c r="C1167" i="1"/>
  <c r="F625" i="4"/>
  <c r="C619" i="1"/>
  <c r="D68" i="5"/>
  <c r="F529" i="4"/>
  <c r="D528" i="4"/>
  <c r="C523" i="1"/>
  <c r="D141" i="6"/>
  <c r="D350" i="4"/>
  <c r="F7" i="4"/>
  <c r="D6" i="4"/>
  <c r="C3" i="1"/>
  <c r="F133" i="4"/>
  <c r="C129" i="1"/>
  <c r="D151" i="4"/>
  <c r="F139" i="4"/>
  <c r="C135" i="1"/>
  <c r="E6" i="4"/>
  <c r="I1442" i="1"/>
  <c r="H358" i="1" l="1"/>
  <c r="G358" i="1"/>
  <c r="G159" i="1"/>
  <c r="N3" i="9"/>
  <c r="D408" i="4"/>
  <c r="F350" i="4"/>
  <c r="C345" i="1"/>
  <c r="H3" i="1"/>
  <c r="G3" i="1"/>
  <c r="F68" i="5"/>
  <c r="H21" i="3"/>
  <c r="C1046" i="1"/>
  <c r="G1222" i="1"/>
  <c r="H1222" i="1"/>
  <c r="H1065" i="1"/>
  <c r="G1065" i="1"/>
  <c r="H259" i="1"/>
  <c r="G259" i="1"/>
  <c r="H1408" i="1"/>
  <c r="G1408" i="1"/>
  <c r="G1124" i="1"/>
  <c r="H1124" i="1"/>
  <c r="G1436" i="1"/>
  <c r="H1436" i="1"/>
  <c r="F237" i="5"/>
  <c r="H23" i="3"/>
  <c r="C1214" i="1"/>
  <c r="H135" i="1"/>
  <c r="G135" i="1"/>
  <c r="G1167" i="1"/>
  <c r="H1167" i="1"/>
  <c r="F141" i="6"/>
  <c r="H28" i="3"/>
  <c r="C1435" i="1"/>
  <c r="D289" i="4"/>
  <c r="D290" i="4" s="1"/>
  <c r="F151" i="4"/>
  <c r="H17" i="3"/>
  <c r="C147" i="1"/>
  <c r="D412" i="4"/>
  <c r="H16" i="3"/>
  <c r="F6" i="4"/>
  <c r="C2" i="1"/>
  <c r="H523" i="1"/>
  <c r="G523" i="1"/>
  <c r="H619" i="1"/>
  <c r="G619" i="1"/>
  <c r="H1329" i="1"/>
  <c r="G1329" i="1"/>
  <c r="I21" i="3"/>
  <c r="D1046" i="1"/>
  <c r="H220" i="1"/>
  <c r="G220" i="1"/>
  <c r="F420" i="4"/>
  <c r="D635" i="4"/>
  <c r="C414" i="1"/>
  <c r="G587" i="1"/>
  <c r="H587" i="1"/>
  <c r="G102" i="1"/>
  <c r="H102" i="1"/>
  <c r="E636" i="4"/>
  <c r="D630" i="1" s="1"/>
  <c r="D522" i="1"/>
  <c r="H638" i="1"/>
  <c r="G638" i="1"/>
  <c r="G1453" i="1"/>
  <c r="H1453" i="1"/>
  <c r="D6" i="5"/>
  <c r="H1299" i="1"/>
  <c r="G1299" i="1"/>
  <c r="E412" i="4"/>
  <c r="I16" i="3"/>
  <c r="D2" i="1"/>
  <c r="G129" i="1"/>
  <c r="H129" i="1"/>
  <c r="D636" i="4"/>
  <c r="F528" i="4"/>
  <c r="C522" i="1"/>
  <c r="D175" i="5"/>
  <c r="F176" i="5"/>
  <c r="H22" i="3"/>
  <c r="C1153" i="1"/>
  <c r="G1183" i="1"/>
  <c r="H1183" i="1"/>
  <c r="H478" i="1"/>
  <c r="G478" i="1"/>
  <c r="G299" i="9"/>
  <c r="E299" i="9" s="1"/>
  <c r="G1517" i="1"/>
  <c r="H1517" i="1"/>
  <c r="H294" i="1"/>
  <c r="G294" i="1"/>
  <c r="E289" i="4"/>
  <c r="I17" i="3"/>
  <c r="D147" i="1"/>
  <c r="E635" i="4"/>
  <c r="D629" i="1" s="1"/>
  <c r="D414" i="1"/>
  <c r="H1383" i="1"/>
  <c r="G1383" i="1"/>
  <c r="G78" i="1"/>
  <c r="H78" i="1"/>
  <c r="H985" i="1"/>
  <c r="G985" i="1"/>
  <c r="G1215" i="1"/>
  <c r="H1215" i="1"/>
  <c r="E293" i="9"/>
  <c r="I11" i="3" s="1"/>
  <c r="B294" i="9"/>
  <c r="H46" i="1"/>
  <c r="G46" i="1"/>
  <c r="H415" i="1"/>
  <c r="G415" i="1"/>
  <c r="D407" i="4"/>
  <c r="F298" i="4"/>
  <c r="C293" i="1"/>
  <c r="H192" i="1"/>
  <c r="G192" i="1"/>
  <c r="E19" i="9"/>
  <c r="H391" i="1"/>
  <c r="G391" i="1"/>
  <c r="H466" i="1"/>
  <c r="G466" i="1"/>
  <c r="H637" i="1"/>
  <c r="G637" i="1"/>
  <c r="E6" i="5"/>
  <c r="I28" i="3"/>
  <c r="D1435" i="1"/>
  <c r="H9" i="3" s="1"/>
  <c r="K3" i="9" l="1"/>
  <c r="H293" i="1"/>
  <c r="G293" i="1"/>
  <c r="G147" i="1"/>
  <c r="H147" i="1"/>
  <c r="H1435" i="1"/>
  <c r="G1435" i="1"/>
  <c r="F636" i="4"/>
  <c r="C630" i="1"/>
  <c r="F408" i="4"/>
  <c r="C403" i="1"/>
  <c r="E413" i="4"/>
  <c r="E414" i="4" s="1"/>
  <c r="D409" i="1" s="1"/>
  <c r="E291" i="4"/>
  <c r="D287" i="1" s="1"/>
  <c r="D285" i="1"/>
  <c r="E298" i="9"/>
  <c r="I9" i="3" s="1"/>
  <c r="B299" i="9"/>
  <c r="F175" i="5"/>
  <c r="C1152" i="1"/>
  <c r="E290" i="4"/>
  <c r="D286" i="1" s="1"/>
  <c r="H414" i="1"/>
  <c r="G414" i="1"/>
  <c r="D639" i="4"/>
  <c r="F412" i="4"/>
  <c r="C407" i="1"/>
  <c r="G1046" i="1"/>
  <c r="H1046" i="1"/>
  <c r="H276" i="9"/>
  <c r="D984" i="1"/>
  <c r="F407" i="4"/>
  <c r="C402" i="1"/>
  <c r="G1153" i="1"/>
  <c r="H1153" i="1"/>
  <c r="G522" i="1"/>
  <c r="H522" i="1"/>
  <c r="E639" i="4"/>
  <c r="D407" i="1"/>
  <c r="G276" i="9"/>
  <c r="E276" i="9" s="1"/>
  <c r="G282" i="9"/>
  <c r="E282" i="9" s="1"/>
  <c r="B282" i="9" s="1"/>
  <c r="F6" i="5"/>
  <c r="C984" i="1"/>
  <c r="F635" i="4"/>
  <c r="C629" i="1"/>
  <c r="H2" i="1"/>
  <c r="G2" i="1"/>
  <c r="C286" i="1"/>
  <c r="D413" i="4"/>
  <c r="D414" i="4" s="1"/>
  <c r="F289" i="4"/>
  <c r="D291" i="4"/>
  <c r="C285" i="1"/>
  <c r="G1214" i="1"/>
  <c r="H1214" i="1"/>
  <c r="H345" i="1"/>
  <c r="G345" i="1"/>
  <c r="F290" i="4" l="1"/>
  <c r="H285" i="1"/>
  <c r="G285" i="1"/>
  <c r="H286" i="1"/>
  <c r="G286" i="1"/>
  <c r="F291" i="4"/>
  <c r="C287" i="1"/>
  <c r="E275" i="9"/>
  <c r="B276" i="9"/>
  <c r="G402" i="1"/>
  <c r="H402" i="1"/>
  <c r="F414" i="4"/>
  <c r="C409" i="1"/>
  <c r="H403" i="1"/>
  <c r="G403" i="1"/>
  <c r="D640" i="4"/>
  <c r="D415" i="4"/>
  <c r="F413" i="4"/>
  <c r="C408" i="1"/>
  <c r="H8" i="3"/>
  <c r="H984" i="1"/>
  <c r="G984" i="1"/>
  <c r="F639" i="4"/>
  <c r="C633" i="1"/>
  <c r="G1152" i="1"/>
  <c r="H1152" i="1"/>
  <c r="G407" i="1"/>
  <c r="H407" i="1"/>
  <c r="H630" i="1"/>
  <c r="G630" i="1"/>
  <c r="H629" i="1"/>
  <c r="G629" i="1"/>
  <c r="D633" i="1"/>
  <c r="E640" i="4"/>
  <c r="E415" i="4"/>
  <c r="D410" i="1" s="1"/>
  <c r="D408" i="1"/>
  <c r="H633" i="1" l="1"/>
  <c r="G633" i="1"/>
  <c r="F415" i="4"/>
  <c r="C410" i="1"/>
  <c r="H409" i="1"/>
  <c r="G409" i="1"/>
  <c r="E642" i="4"/>
  <c r="D634" i="1"/>
  <c r="D642" i="4"/>
  <c r="F640" i="4"/>
  <c r="C634" i="1"/>
  <c r="M3" i="9"/>
  <c r="I8" i="3"/>
  <c r="D641" i="4"/>
  <c r="H408" i="1"/>
  <c r="G408" i="1"/>
  <c r="G287" i="1"/>
  <c r="H287" i="1"/>
  <c r="E641" i="4"/>
  <c r="E645" i="4" l="1"/>
  <c r="D635" i="1"/>
  <c r="H410" i="1"/>
  <c r="G410" i="1"/>
  <c r="E646" i="4"/>
  <c r="D636" i="1"/>
  <c r="D645" i="4"/>
  <c r="F641" i="4"/>
  <c r="C635" i="1"/>
  <c r="H634" i="1"/>
  <c r="G634" i="1"/>
  <c r="D646" i="4"/>
  <c r="F642" i="4"/>
  <c r="C636" i="1"/>
  <c r="F646" i="4" l="1"/>
  <c r="H19" i="3"/>
  <c r="C640" i="1"/>
  <c r="F645" i="4"/>
  <c r="H18" i="3"/>
  <c r="C639" i="1"/>
  <c r="H636" i="1"/>
  <c r="G636" i="1"/>
  <c r="H635" i="1"/>
  <c r="G635" i="1"/>
  <c r="I19" i="3"/>
  <c r="D640" i="1"/>
  <c r="I18" i="3"/>
  <c r="D639" i="1"/>
  <c r="H7" i="3" s="1"/>
  <c r="H640" i="1" l="1"/>
  <c r="G640" i="1"/>
  <c r="J3" i="9"/>
  <c r="I7" i="3"/>
  <c r="H639" i="1"/>
  <c r="G639" i="1"/>
  <c r="M272" i="9" l="1"/>
  <c r="L272" i="9"/>
  <c r="H18" i="9"/>
  <c r="G18" i="9"/>
  <c r="H15" i="9"/>
  <c r="G17" i="9"/>
  <c r="J9" i="9"/>
  <c r="J13" i="9"/>
  <c r="K12" i="9"/>
  <c r="I6" i="9"/>
  <c r="L16" i="9"/>
  <c r="I13" i="9"/>
  <c r="J8" i="9"/>
  <c r="I8" i="9"/>
  <c r="I11" i="9"/>
  <c r="J6" i="9"/>
  <c r="H17" i="9"/>
  <c r="G16" i="9"/>
  <c r="H16" i="9"/>
  <c r="K10" i="9"/>
  <c r="M16" i="9"/>
  <c r="M15" i="9"/>
  <c r="J12" i="9"/>
  <c r="K7" i="9"/>
  <c r="I12" i="9"/>
  <c r="J7" i="9"/>
  <c r="J10" i="9"/>
  <c r="K5" i="9"/>
  <c r="J5" i="9"/>
  <c r="I17" i="9"/>
  <c r="I5" i="9"/>
  <c r="K9" i="9"/>
  <c r="L15" i="9"/>
  <c r="I9" i="9"/>
  <c r="K11" i="9"/>
  <c r="J11" i="9"/>
  <c r="K6" i="9"/>
  <c r="K8" i="9"/>
  <c r="J17" i="9"/>
  <c r="K13" i="9"/>
  <c r="I7" i="9"/>
  <c r="G15" i="9"/>
  <c r="E18" i="9" l="1"/>
  <c r="B18" i="9" s="1"/>
  <c r="E15" i="9"/>
  <c r="F15" i="9"/>
  <c r="F16" i="9"/>
  <c r="E13" i="9"/>
  <c r="B13" i="9" s="1"/>
  <c r="E5" i="9"/>
  <c r="E11" i="9"/>
  <c r="B11" i="9" s="1"/>
  <c r="E9" i="9"/>
  <c r="B9" i="9" s="1"/>
  <c r="E16" i="9"/>
  <c r="E8" i="9"/>
  <c r="B8" i="9" s="1"/>
  <c r="E6" i="9"/>
  <c r="B6" i="9" s="1"/>
  <c r="E17" i="9"/>
  <c r="B17" i="9" s="1"/>
  <c r="F272" i="9"/>
  <c r="E10" i="9"/>
  <c r="B10" i="9" s="1"/>
  <c r="E7" i="9"/>
  <c r="B7" i="9" s="1"/>
  <c r="E12" i="9"/>
  <c r="B12" i="9" s="1"/>
  <c r="F14" i="9" l="1"/>
  <c r="B16" i="9"/>
  <c r="B15" i="9"/>
  <c r="E14" i="9"/>
  <c r="F19" i="9"/>
  <c r="F3" i="9" s="1"/>
  <c r="B272" i="9"/>
  <c r="E4" i="9"/>
  <c r="B5"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<sst xmlns="http://schemas.openxmlformats.org/spreadsheetml/2006/main" count="4311" uniqueCount="3392">
  <si>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</si>
  <si>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</si>
  <si>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</si>
  <si>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</si>
  <si>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</si>
  <si>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</si>
  <si>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</si>
  <si>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</si>
  <si>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</si>
  <si>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</si>
  <si>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</si>
  <si>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</si>
  <si>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</si>
  <si>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</si>
  <si>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</si>
  <si>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</si>
  <si>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</si>
  <si>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</si>
  <si>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</si>
  <si>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</si>
  <si>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</si>
  <si>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</si>
  <si>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</si>
  <si>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</si>
  <si>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</si>
  <si>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</si>
  <si>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</si>
  <si>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</si>
  <si>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</si>
  <si>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</si>
  <si>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</si>
  <si>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VRBOVEC</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</si>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</sst>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3977454</v>
      </c>
      <c r="D2" s="6">
        <f>'PR-RAS'!E6</f>
        <v>5122757.13</v>
      </c>
      <c r="E2" s="6">
        <v>0</v>
      </c>
      <c r="F2" s="6">
        <v>0</v>
      </c>
      <c r="G2" s="7">
        <f t="shared" ref="G2:G264" si="0">(B2/1000)*(C2*1+D2*2)</f>
        <v>14222.96826</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74585</v>
      </c>
      <c r="D46" s="1">
        <f>'PR-RAS'!E50</f>
        <v>65075.79</v>
      </c>
      <c r="E46" s="1">
        <v>0</v>
      </c>
      <c r="F46" s="1">
        <v>0</v>
      </c>
      <c r="G46" s="2">
        <f t="shared" si="0"/>
        <v>9213.1460999999999</v>
      </c>
      <c r="H46" s="2">
        <f t="shared" si="1"/>
        <v>0.20999999999912689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74585</v>
      </c>
      <c r="D64" s="1">
        <f>'PR-RAS'!E68</f>
        <v>65075.79</v>
      </c>
      <c r="E64" s="1">
        <v>0</v>
      </c>
      <c r="F64" s="1">
        <v>0</v>
      </c>
      <c r="G64" s="2">
        <f t="shared" si="0"/>
        <v>12898.404540000001</v>
      </c>
      <c r="H64" s="2">
        <f t="shared" si="1"/>
        <v>0.20999999999912689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74585</v>
      </c>
      <c r="D65" s="1">
        <f>'PR-RAS'!E69</f>
        <v>65075.79</v>
      </c>
      <c r="E65" s="1">
        <v>0</v>
      </c>
      <c r="F65" s="1">
        <v>0</v>
      </c>
      <c r="G65" s="2">
        <f t="shared" si="0"/>
        <v>13103.141120000002</v>
      </c>
      <c r="H65" s="2">
        <f t="shared" si="1"/>
        <v>0.20999999999912689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v>
      </c>
      <c r="D78" s="1">
        <f>'PR-RAS'!E82</f>
        <v>3.74</v>
      </c>
      <c r="E78" s="1">
        <v>0</v>
      </c>
      <c r="F78" s="1">
        <v>0</v>
      </c>
      <c r="G78" s="2">
        <f t="shared" si="0"/>
        <v>2.5779600000000005</v>
      </c>
      <c r="H78" s="2">
        <f t="shared" si="1"/>
        <v>0.25999999999999979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v>
      </c>
      <c r="D79" s="1">
        <f>'PR-RAS'!E83</f>
        <v>3.74</v>
      </c>
      <c r="E79" s="1">
        <v>0</v>
      </c>
      <c r="F79" s="1">
        <v>0</v>
      </c>
      <c r="G79" s="2">
        <f t="shared" si="0"/>
        <v>2.6114400000000004</v>
      </c>
      <c r="H79" s="2">
        <f t="shared" si="1"/>
        <v>0.25999999999999979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v>
      </c>
      <c r="D81" s="1">
        <f>'PR-RAS'!E85</f>
        <v>3.74</v>
      </c>
      <c r="E81" s="1">
        <v>0</v>
      </c>
      <c r="F81" s="1">
        <v>0</v>
      </c>
      <c r="G81" s="2">
        <f t="shared" si="0"/>
        <v>2.6784000000000003</v>
      </c>
      <c r="H81" s="2">
        <f t="shared" si="1"/>
        <v>0.25999999999999979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761432</v>
      </c>
      <c r="D102" s="1">
        <f>'PR-RAS'!E106</f>
        <v>953402.6</v>
      </c>
      <c r="E102" s="1">
        <v>0</v>
      </c>
      <c r="F102" s="1">
        <v>0</v>
      </c>
      <c r="G102" s="2">
        <f t="shared" si="0"/>
        <v>269491.95720000006</v>
      </c>
      <c r="H102" s="2">
        <f t="shared" si="1"/>
        <v>0.40000000002328306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761432</v>
      </c>
      <c r="D108" s="1">
        <f>'PR-RAS'!E112</f>
        <v>953402.6</v>
      </c>
      <c r="E108" s="1">
        <v>0</v>
      </c>
      <c r="F108" s="1">
        <v>0</v>
      </c>
      <c r="G108" s="2">
        <f t="shared" si="0"/>
        <v>285501.38040000002</v>
      </c>
      <c r="H108" s="2">
        <f t="shared" si="1"/>
        <v>0.40000000002328306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761432</v>
      </c>
      <c r="D113" s="1">
        <f>'PR-RAS'!E117</f>
        <v>953402.6</v>
      </c>
      <c r="E113" s="1">
        <v>0</v>
      </c>
      <c r="F113" s="1">
        <v>0</v>
      </c>
      <c r="G113" s="2">
        <f t="shared" si="0"/>
        <v>298842.56640000001</v>
      </c>
      <c r="H113" s="2">
        <f t="shared" si="1"/>
        <v>0.40000000002328306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3141411</v>
      </c>
      <c r="D129" s="1">
        <f>'PR-RAS'!E133</f>
        <v>4104275</v>
      </c>
      <c r="E129" s="1">
        <v>0</v>
      </c>
      <c r="F129" s="1">
        <v>0</v>
      </c>
      <c r="G129" s="2">
        <f t="shared" si="0"/>
        <v>1452795.0079999999</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3141411</v>
      </c>
      <c r="D130" s="1">
        <f>'PR-RAS'!E134</f>
        <v>4104275</v>
      </c>
      <c r="E130" s="1">
        <v>0</v>
      </c>
      <c r="F130" s="1">
        <v>0</v>
      </c>
      <c r="G130" s="2">
        <f t="shared" si="0"/>
        <v>1464144.969</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3141411</v>
      </c>
      <c r="D131" s="1">
        <f>'PR-RAS'!E135</f>
        <v>4104275</v>
      </c>
      <c r="E131" s="1">
        <v>0</v>
      </c>
      <c r="F131" s="1">
        <v>0</v>
      </c>
      <c r="G131" s="2">
        <f t="shared" si="0"/>
        <v>1475494.93</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3801070</v>
      </c>
      <c r="D147" s="1">
        <f>'PR-RAS'!E151</f>
        <v>4978105.2699999996</v>
      </c>
      <c r="E147" s="1">
        <v>0</v>
      </c>
      <c r="F147" s="1">
        <v>0</v>
      </c>
      <c r="G147" s="2">
        <f t="shared" si="0"/>
        <v>2008562.9588399997</v>
      </c>
      <c r="H147" s="2">
        <f t="shared" si="1"/>
        <v>0.26999999955296516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2938851</v>
      </c>
      <c r="D148" s="1">
        <f>'PR-RAS'!E152</f>
        <v>3804268.55</v>
      </c>
      <c r="E148" s="1">
        <v>0</v>
      </c>
      <c r="F148" s="1">
        <v>0</v>
      </c>
      <c r="G148" s="2">
        <f t="shared" si="0"/>
        <v>1550466.0506999998</v>
      </c>
      <c r="H148" s="2">
        <f t="shared" si="1"/>
        <v>0.45000000018626451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2408009</v>
      </c>
      <c r="D149" s="1">
        <f>'PR-RAS'!E153</f>
        <v>3195506.04</v>
      </c>
      <c r="E149" s="1">
        <v>0</v>
      </c>
      <c r="F149" s="1">
        <v>0</v>
      </c>
      <c r="G149" s="2">
        <f t="shared" si="0"/>
        <v>1302255.1198400001</v>
      </c>
      <c r="H149" s="2">
        <f t="shared" si="1"/>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2279261</v>
      </c>
      <c r="D150" s="1">
        <f>'PR-RAS'!E154</f>
        <v>2974494.8</v>
      </c>
      <c r="E150" s="1">
        <v>0</v>
      </c>
      <c r="F150" s="1">
        <v>0</v>
      </c>
      <c r="G150" s="2">
        <f t="shared" si="0"/>
        <v>1226009.3393999999</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49314</v>
      </c>
      <c r="D151" s="1">
        <f>'PR-RAS'!E155</f>
        <v>106280</v>
      </c>
      <c r="E151" s="1">
        <v>0</v>
      </c>
      <c r="F151" s="1">
        <v>0</v>
      </c>
      <c r="G151" s="2">
        <f t="shared" si="0"/>
        <v>39281.1</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79434</v>
      </c>
      <c r="D152" s="1">
        <f>'PR-RAS'!E156</f>
        <v>114731.24</v>
      </c>
      <c r="E152" s="1">
        <v>0</v>
      </c>
      <c r="F152" s="1">
        <v>0</v>
      </c>
      <c r="G152" s="2">
        <f t="shared" si="0"/>
        <v>46643.368479999997</v>
      </c>
      <c r="H152" s="2">
        <f t="shared" si="1"/>
        <v>0.24000000000523869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157611</v>
      </c>
      <c r="D154" s="1">
        <f>'PR-RAS'!E158</f>
        <v>139800</v>
      </c>
      <c r="E154" s="1">
        <v>0</v>
      </c>
      <c r="F154" s="1">
        <v>0</v>
      </c>
      <c r="G154" s="2">
        <f t="shared" si="0"/>
        <v>66893.282999999996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373231</v>
      </c>
      <c r="D155" s="1">
        <f>'PR-RAS'!E159</f>
        <v>468962.51</v>
      </c>
      <c r="E155" s="1">
        <v>0</v>
      </c>
      <c r="F155" s="1">
        <v>0</v>
      </c>
      <c r="G155" s="2">
        <f t="shared" si="0"/>
        <v>201918.02708</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373231</v>
      </c>
      <c r="D157" s="1">
        <f>'PR-RAS'!E161</f>
        <v>468962.51</v>
      </c>
      <c r="E157" s="1">
        <v>0</v>
      </c>
      <c r="F157" s="1">
        <v>0</v>
      </c>
      <c r="G157" s="2">
        <f t="shared" si="0"/>
        <v>204540.33911999999</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858258</v>
      </c>
      <c r="D159" s="1">
        <f>'PR-RAS'!E163</f>
        <v>1167864.93</v>
      </c>
      <c r="E159" s="1">
        <v>0</v>
      </c>
      <c r="F159" s="1">
        <v>0</v>
      </c>
      <c r="G159" s="2">
        <f t="shared" si="0"/>
        <v>504650.08188000001</v>
      </c>
      <c r="H159" s="2">
        <f t="shared" si="1"/>
        <v>7.000000006519258E-2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109775</v>
      </c>
      <c r="D160" s="1">
        <f>'PR-RAS'!E164</f>
        <v>135713.34</v>
      </c>
      <c r="E160" s="1">
        <v>0</v>
      </c>
      <c r="F160" s="1">
        <v>0</v>
      </c>
      <c r="G160" s="2">
        <f t="shared" si="0"/>
        <v>60611.06712</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340</v>
      </c>
      <c r="D161" s="1">
        <f>'PR-RAS'!E165</f>
        <v>12416.8</v>
      </c>
      <c r="E161" s="1">
        <v>0</v>
      </c>
      <c r="F161" s="1">
        <v>0</v>
      </c>
      <c r="G161" s="2">
        <f t="shared" si="0"/>
        <v>4027.7759999999998</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100661</v>
      </c>
      <c r="D162" s="1">
        <f>'PR-RAS'!E166</f>
        <v>114138.3</v>
      </c>
      <c r="E162" s="1">
        <v>0</v>
      </c>
      <c r="F162" s="1">
        <v>0</v>
      </c>
      <c r="G162" s="2">
        <f t="shared" si="0"/>
        <v>52958.953600000001</v>
      </c>
      <c r="H162" s="2">
        <f t="shared" si="1"/>
        <v>0.30000000000291038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8774</v>
      </c>
      <c r="D163" s="1">
        <f>'PR-RAS'!E167</f>
        <v>9158.24</v>
      </c>
      <c r="E163" s="1">
        <v>0</v>
      </c>
      <c r="F163" s="1">
        <v>0</v>
      </c>
      <c r="G163" s="2">
        <f t="shared" si="0"/>
        <v>4388.6577600000001</v>
      </c>
      <c r="H163" s="2">
        <f t="shared" si="1"/>
        <v>0.23999999999978172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441106</v>
      </c>
      <c r="D165" s="1">
        <f>'PR-RAS'!E169</f>
        <v>665053.09</v>
      </c>
      <c r="E165" s="1">
        <v>0</v>
      </c>
      <c r="F165" s="1">
        <v>0</v>
      </c>
      <c r="G165" s="2">
        <f t="shared" si="0"/>
        <v>290478.79752000002</v>
      </c>
      <c r="H165" s="2">
        <f t="shared" si="1"/>
        <v>8.999999996740371E-2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60330</v>
      </c>
      <c r="D166" s="1">
        <f>'PR-RAS'!E170</f>
        <v>111410.92</v>
      </c>
      <c r="E166" s="1">
        <v>0</v>
      </c>
      <c r="F166" s="1">
        <v>0</v>
      </c>
      <c r="G166" s="2">
        <f t="shared" si="0"/>
        <v>46720.053599999999</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249151</v>
      </c>
      <c r="D167" s="1">
        <f>'PR-RAS'!E171</f>
        <v>268856.90999999997</v>
      </c>
      <c r="E167" s="1">
        <v>0</v>
      </c>
      <c r="F167" s="1">
        <v>0</v>
      </c>
      <c r="G167" s="2">
        <f t="shared" si="0"/>
        <v>130619.56011999999</v>
      </c>
      <c r="H167" s="2">
        <f t="shared" si="1"/>
        <v>9.0000000025611371E-2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72782</v>
      </c>
      <c r="D168" s="1">
        <f>'PR-RAS'!E172</f>
        <v>184278.75</v>
      </c>
      <c r="E168" s="1">
        <v>0</v>
      </c>
      <c r="F168" s="1">
        <v>0</v>
      </c>
      <c r="G168" s="2">
        <f t="shared" si="0"/>
        <v>73703.696500000005</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14441</v>
      </c>
      <c r="D169" s="1">
        <f>'PR-RAS'!E173</f>
        <v>19329.38</v>
      </c>
      <c r="E169" s="1">
        <v>0</v>
      </c>
      <c r="F169" s="1">
        <v>0</v>
      </c>
      <c r="G169" s="2">
        <f t="shared" si="0"/>
        <v>8920.759680000001</v>
      </c>
      <c r="H169" s="2">
        <f t="shared" si="1"/>
        <v>0.38000000000101863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27476</v>
      </c>
      <c r="D170" s="1">
        <f>'PR-RAS'!E174</f>
        <v>57480.84</v>
      </c>
      <c r="E170" s="1">
        <v>0</v>
      </c>
      <c r="F170" s="1">
        <v>0</v>
      </c>
      <c r="G170" s="2">
        <f t="shared" si="0"/>
        <v>24071.967919999999</v>
      </c>
      <c r="H170" s="2">
        <f t="shared" si="1"/>
        <v>0.16000000000349246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16926</v>
      </c>
      <c r="D172" s="1">
        <f>'PR-RAS'!E176</f>
        <v>23696.29</v>
      </c>
      <c r="E172" s="1">
        <v>0</v>
      </c>
      <c r="F172" s="1">
        <v>0</v>
      </c>
      <c r="G172" s="2">
        <f t="shared" si="0"/>
        <v>10998.477180000002</v>
      </c>
      <c r="H172" s="2">
        <f t="shared" si="1"/>
        <v>0.29000000000087311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262010</v>
      </c>
      <c r="D173" s="1">
        <f>'PR-RAS'!E177</f>
        <v>305448.25999999995</v>
      </c>
      <c r="E173" s="1">
        <v>0</v>
      </c>
      <c r="F173" s="1">
        <v>0</v>
      </c>
      <c r="G173" s="2">
        <f t="shared" si="0"/>
        <v>150139.92143999998</v>
      </c>
      <c r="H173" s="2">
        <f t="shared" si="1"/>
        <v>0.25999999995110556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8232</v>
      </c>
      <c r="D174" s="1">
        <f>'PR-RAS'!E178</f>
        <v>10814.72</v>
      </c>
      <c r="E174" s="1">
        <v>0</v>
      </c>
      <c r="F174" s="1">
        <v>0</v>
      </c>
      <c r="G174" s="2">
        <f t="shared" si="0"/>
        <v>5166.0291199999992</v>
      </c>
      <c r="H174" s="2">
        <f t="shared" si="1"/>
        <v>0.28000000000065484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16049</v>
      </c>
      <c r="D175" s="1">
        <f>'PR-RAS'!E179</f>
        <v>24011.91</v>
      </c>
      <c r="E175" s="1">
        <v>0</v>
      </c>
      <c r="F175" s="1">
        <v>0</v>
      </c>
      <c r="G175" s="2">
        <f t="shared" si="0"/>
        <v>11148.670679999999</v>
      </c>
      <c r="H175" s="2">
        <f t="shared" si="1"/>
        <v>9.0000000000145519E-2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375</v>
      </c>
      <c r="D176" s="1">
        <f>'PR-RAS'!E180</f>
        <v>0</v>
      </c>
      <c r="E176" s="1">
        <v>0</v>
      </c>
      <c r="F176" s="1">
        <v>0</v>
      </c>
      <c r="G176" s="2">
        <f t="shared" si="0"/>
        <v>65.625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22161</v>
      </c>
      <c r="D177" s="1">
        <f>'PR-RAS'!E181</f>
        <v>28056.63</v>
      </c>
      <c r="E177" s="1">
        <v>0</v>
      </c>
      <c r="F177" s="1">
        <v>0</v>
      </c>
      <c r="G177" s="2">
        <f t="shared" si="0"/>
        <v>13776.269760000001</v>
      </c>
      <c r="H177" s="2">
        <f t="shared" si="1"/>
        <v>0.36999999999898137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145527</v>
      </c>
      <c r="D178" s="1">
        <f>'PR-RAS'!E182</f>
        <v>161138.1</v>
      </c>
      <c r="E178" s="1">
        <v>0</v>
      </c>
      <c r="F178" s="1">
        <v>0</v>
      </c>
      <c r="G178" s="2">
        <f t="shared" si="0"/>
        <v>82801.166400000002</v>
      </c>
      <c r="H178" s="2">
        <f t="shared" si="1"/>
        <v>0.10000000000582077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50144</v>
      </c>
      <c r="D179" s="1">
        <f>'PR-RAS'!E183</f>
        <v>31981.05</v>
      </c>
      <c r="E179" s="1">
        <v>0</v>
      </c>
      <c r="F179" s="1">
        <v>0</v>
      </c>
      <c r="G179" s="2">
        <f t="shared" si="0"/>
        <v>20310.8858</v>
      </c>
      <c r="H179" s="2">
        <f t="shared" si="1"/>
        <v>4.9999999999272404E-2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7584</v>
      </c>
      <c r="D180" s="1">
        <f>'PR-RAS'!E184</f>
        <v>13154.07</v>
      </c>
      <c r="E180" s="1">
        <v>0</v>
      </c>
      <c r="F180" s="1">
        <v>0</v>
      </c>
      <c r="G180" s="2">
        <f t="shared" si="0"/>
        <v>6066.6930599999996</v>
      </c>
      <c r="H180" s="2">
        <f t="shared" si="1"/>
        <v>6.9999999999708962E-2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9462</v>
      </c>
      <c r="D181" s="1">
        <f>'PR-RAS'!E185</f>
        <v>8761.5400000000009</v>
      </c>
      <c r="E181" s="1">
        <v>0</v>
      </c>
      <c r="F181" s="1">
        <v>0</v>
      </c>
      <c r="G181" s="2">
        <f t="shared" si="0"/>
        <v>4857.3144000000002</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2476</v>
      </c>
      <c r="D182" s="1">
        <f>'PR-RAS'!E186</f>
        <v>27530.240000000002</v>
      </c>
      <c r="E182" s="1">
        <v>0</v>
      </c>
      <c r="F182" s="1">
        <v>0</v>
      </c>
      <c r="G182" s="2">
        <f t="shared" si="0"/>
        <v>10414.10288</v>
      </c>
      <c r="H182" s="2">
        <f t="shared" si="1"/>
        <v>0.24000000000160071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45367</v>
      </c>
      <c r="D184" s="1">
        <f>'PR-RAS'!E188</f>
        <v>61650.240000000005</v>
      </c>
      <c r="E184" s="1">
        <v>0</v>
      </c>
      <c r="F184" s="1">
        <v>0</v>
      </c>
      <c r="G184" s="2">
        <f t="shared" si="0"/>
        <v>30866.148840000002</v>
      </c>
      <c r="H184" s="2">
        <f t="shared" si="1"/>
        <v>0.24000000000523869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35249</v>
      </c>
      <c r="D186" s="1">
        <f>'PR-RAS'!E190</f>
        <v>33648.85</v>
      </c>
      <c r="E186" s="1">
        <v>0</v>
      </c>
      <c r="F186" s="1">
        <v>0</v>
      </c>
      <c r="G186" s="2">
        <f t="shared" si="0"/>
        <v>18971.139499999997</v>
      </c>
      <c r="H186" s="2">
        <f t="shared" si="1"/>
        <v>0.15000000000145519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14659.23</v>
      </c>
      <c r="E187" s="1">
        <v>0</v>
      </c>
      <c r="F187" s="1">
        <v>0</v>
      </c>
      <c r="G187" s="2">
        <f t="shared" si="0"/>
        <v>5453.2335599999997</v>
      </c>
      <c r="H187" s="2">
        <f t="shared" si="1"/>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4831</v>
      </c>
      <c r="D189" s="1">
        <f>'PR-RAS'!E193</f>
        <v>11097.5</v>
      </c>
      <c r="E189" s="1">
        <v>0</v>
      </c>
      <c r="F189" s="1">
        <v>0</v>
      </c>
      <c r="G189" s="2">
        <f t="shared" si="0"/>
        <v>5080.8879999999999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5287</v>
      </c>
      <c r="D191" s="1">
        <f>'PR-RAS'!E195</f>
        <v>2244.66</v>
      </c>
      <c r="E191" s="1">
        <v>0</v>
      </c>
      <c r="F191" s="1">
        <v>0</v>
      </c>
      <c r="G191" s="2">
        <f t="shared" si="0"/>
        <v>1857.5008</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3961</v>
      </c>
      <c r="D192" s="1">
        <f>'PR-RAS'!E196</f>
        <v>5971.79</v>
      </c>
      <c r="E192" s="1">
        <v>0</v>
      </c>
      <c r="F192" s="1">
        <v>0</v>
      </c>
      <c r="G192" s="2">
        <f t="shared" si="0"/>
        <v>3037.7747800000002</v>
      </c>
      <c r="H192" s="2">
        <f t="shared" si="1"/>
        <v>0.21000000000003638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3961</v>
      </c>
      <c r="D206" s="1">
        <f>'PR-RAS'!E210</f>
        <v>5971.79</v>
      </c>
      <c r="E206" s="1">
        <v>0</v>
      </c>
      <c r="F206" s="1">
        <v>0</v>
      </c>
      <c r="G206" s="2">
        <f t="shared" si="0"/>
        <v>3260.4388999999996</v>
      </c>
      <c r="H206" s="2">
        <f t="shared" si="1"/>
        <v>0.21000000000003638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3961</v>
      </c>
      <c r="D207" s="1">
        <f>'PR-RAS'!E211</f>
        <v>5971.79</v>
      </c>
      <c r="E207" s="1">
        <v>0</v>
      </c>
      <c r="F207" s="1">
        <v>0</v>
      </c>
      <c r="G207" s="2">
        <f t="shared" si="0"/>
        <v>3276.34348</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3801070</v>
      </c>
      <c r="D285" s="1">
        <f>'PR-RAS'!E289</f>
        <v>4978105.2699999996</v>
      </c>
      <c r="E285" s="1">
        <v>0</v>
      </c>
      <c r="F285" s="1">
        <v>0</v>
      </c>
      <c r="G285" s="2">
        <f t="shared" si="8"/>
        <v>3907067.6733599994</v>
      </c>
      <c r="H285" s="2">
        <f t="shared" si="9"/>
        <v>0.26999999955296516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176384</v>
      </c>
      <c r="D286" s="1">
        <f>'PR-RAS'!E290</f>
        <v>144651.86000000034</v>
      </c>
      <c r="E286" s="1">
        <v>0</v>
      </c>
      <c r="F286" s="1">
        <v>0</v>
      </c>
      <c r="G286" s="2">
        <f t="shared" si="8"/>
        <v>132721.00020000018</v>
      </c>
      <c r="H286" s="2">
        <f t="shared" si="9"/>
        <v>0.13999999966472387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237393</v>
      </c>
      <c r="D288" s="1">
        <f>'PR-RAS'!E292</f>
        <v>222001.53</v>
      </c>
      <c r="E288" s="1">
        <v>0</v>
      </c>
      <c r="F288" s="1">
        <v>0</v>
      </c>
      <c r="G288" s="2">
        <f t="shared" si="8"/>
        <v>195560.66922000001</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320095</v>
      </c>
      <c r="D290" s="1">
        <f>'PR-RAS'!E294</f>
        <v>497720.75</v>
      </c>
      <c r="E290" s="1">
        <v>0</v>
      </c>
      <c r="F290" s="1">
        <v>0</v>
      </c>
      <c r="G290" s="2">
        <f t="shared" si="8"/>
        <v>380190.04849999998</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320095</v>
      </c>
      <c r="D291" s="1">
        <f>'PR-RAS'!E295</f>
        <v>497720.75</v>
      </c>
      <c r="E291" s="1">
        <v>0</v>
      </c>
      <c r="F291" s="1">
        <v>0</v>
      </c>
      <c r="G291" s="2">
        <f t="shared" si="8"/>
        <v>381505.58499999996</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61544</v>
      </c>
      <c r="D345" s="1">
        <f>'PR-RAS'!E350</f>
        <v>0</v>
      </c>
      <c r="E345" s="1">
        <v>0</v>
      </c>
      <c r="F345" s="1">
        <v>0</v>
      </c>
      <c r="G345" s="2">
        <f t="shared" si="8"/>
        <v>21171.135999999999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51514</v>
      </c>
      <c r="D358" s="1">
        <f>'PR-RAS'!E363</f>
        <v>0</v>
      </c>
      <c r="E358" s="1">
        <v>0</v>
      </c>
      <c r="F358" s="1">
        <v>0</v>
      </c>
      <c r="G358" s="2">
        <f t="shared" si="8"/>
        <v>18390.498</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51514</v>
      </c>
      <c r="D364" s="1">
        <f>'PR-RAS'!E369</f>
        <v>0</v>
      </c>
      <c r="E364" s="1">
        <v>0</v>
      </c>
      <c r="F364" s="1">
        <v>0</v>
      </c>
      <c r="G364" s="2">
        <f t="shared" si="8"/>
        <v>18699.581999999999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23474</v>
      </c>
      <c r="D365" s="1">
        <f>'PR-RAS'!E370</f>
        <v>0</v>
      </c>
      <c r="E365" s="1">
        <v>0</v>
      </c>
      <c r="F365" s="1">
        <v>0</v>
      </c>
      <c r="G365" s="2">
        <f t="shared" si="8"/>
        <v>8544.5360000000001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28040</v>
      </c>
      <c r="D367" s="1">
        <f>'PR-RAS'!E372</f>
        <v>0</v>
      </c>
      <c r="E367" s="1">
        <v>0</v>
      </c>
      <c r="F367" s="1">
        <v>0</v>
      </c>
      <c r="G367" s="2">
        <f t="shared" si="8"/>
        <v>10262.64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10030</v>
      </c>
      <c r="D397" s="1">
        <f>'PR-RAS'!E402</f>
        <v>0</v>
      </c>
      <c r="E397" s="1">
        <v>0</v>
      </c>
      <c r="F397" s="1">
        <v>0</v>
      </c>
      <c r="G397" s="2">
        <f t="shared" si="8"/>
        <v>3971.88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10030</v>
      </c>
      <c r="D398" s="1">
        <f>'PR-RAS'!E403</f>
        <v>0</v>
      </c>
      <c r="E398" s="1">
        <v>0</v>
      </c>
      <c r="F398" s="1">
        <v>0</v>
      </c>
      <c r="G398" s="2">
        <f t="shared" si="8"/>
        <v>3981.9100000000003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61544</v>
      </c>
      <c r="D403" s="1">
        <f>'PR-RAS'!E408</f>
        <v>0</v>
      </c>
      <c r="E403" s="1">
        <v>0</v>
      </c>
      <c r="F403" s="1">
        <v>0</v>
      </c>
      <c r="G403" s="2">
        <f t="shared" si="8"/>
        <v>24740.688000000002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3977454</v>
      </c>
      <c r="D407" s="1">
        <f>'PR-RAS'!E412</f>
        <v>5122757.13</v>
      </c>
      <c r="E407" s="1">
        <v>0</v>
      </c>
      <c r="F407" s="1">
        <v>0</v>
      </c>
      <c r="G407" s="2">
        <f t="shared" si="8"/>
        <v>5774525.1135600004</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3862614</v>
      </c>
      <c r="D408" s="1">
        <f>'PR-RAS'!E413</f>
        <v>4978105.2699999996</v>
      </c>
      <c r="E408" s="1">
        <v>0</v>
      </c>
      <c r="F408" s="1">
        <v>0</v>
      </c>
      <c r="G408" s="2">
        <f t="shared" si="8"/>
        <v>5624261.5877799997</v>
      </c>
      <c r="H408" s="2">
        <f t="shared" si="9"/>
        <v>0.26999999955296516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114840</v>
      </c>
      <c r="D409" s="1">
        <f>'PR-RAS'!E414</f>
        <v>144651.86000000034</v>
      </c>
      <c r="E409" s="1">
        <v>0</v>
      </c>
      <c r="F409" s="1">
        <v>0</v>
      </c>
      <c r="G409" s="2">
        <f t="shared" si="8"/>
        <v>164890.63776000027</v>
      </c>
      <c r="H409" s="2">
        <f t="shared" si="9"/>
        <v>0.13999999966472387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237393</v>
      </c>
      <c r="D411" s="1">
        <f>'PR-RAS'!E416</f>
        <v>222001.53</v>
      </c>
      <c r="E411" s="1">
        <v>0</v>
      </c>
      <c r="F411" s="1">
        <v>0</v>
      </c>
      <c r="G411" s="2">
        <f t="shared" si="8"/>
        <v>279372.38459999999</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320095</v>
      </c>
      <c r="D413" s="1">
        <f>'PR-RAS'!E418</f>
        <v>497720.75</v>
      </c>
      <c r="E413" s="1">
        <v>0</v>
      </c>
      <c r="F413" s="1">
        <v>0</v>
      </c>
      <c r="G413" s="2">
        <f t="shared" si="8"/>
        <v>542001.03799999994</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3977454</v>
      </c>
      <c r="D633" s="1">
        <f>'PR-RAS'!E639</f>
        <v>5122757.13</v>
      </c>
      <c r="E633" s="1">
        <v>0</v>
      </c>
      <c r="F633" s="1">
        <v>0</v>
      </c>
      <c r="G633" s="2">
        <f t="shared" si="10"/>
        <v>8988915.9403200001</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3862614</v>
      </c>
      <c r="D634" s="1">
        <f>'PR-RAS'!E640</f>
        <v>4978105.2699999996</v>
      </c>
      <c r="E634" s="1">
        <v>0</v>
      </c>
      <c r="F634" s="1">
        <v>0</v>
      </c>
      <c r="G634" s="2">
        <f t="shared" si="10"/>
        <v>8747315.9338199999</v>
      </c>
      <c r="H634" s="2">
        <f t="shared" si="11"/>
        <v>0.26999999955296516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114840</v>
      </c>
      <c r="D635" s="1">
        <f>'PR-RAS'!E641</f>
        <v>144651.86000000034</v>
      </c>
      <c r="E635" s="1">
        <v>0</v>
      </c>
      <c r="F635" s="1">
        <v>0</v>
      </c>
      <c r="G635" s="2">
        <f t="shared" si="10"/>
        <v>256227.11848000044</v>
      </c>
      <c r="H635" s="2">
        <f t="shared" si="11"/>
        <v>0.13999999966472387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237393</v>
      </c>
      <c r="D637" s="1">
        <f>'PR-RAS'!E643</f>
        <v>222001.53</v>
      </c>
      <c r="E637" s="1">
        <v>0</v>
      </c>
      <c r="F637" s="1">
        <v>0</v>
      </c>
      <c r="G637" s="2">
        <f t="shared" si="10"/>
        <v>433367.89416000003</v>
      </c>
      <c r="H637" s="2">
        <f t="shared" si="11"/>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352233</v>
      </c>
      <c r="D639" s="1">
        <f>'PR-RAS'!E645</f>
        <v>366653.39000000036</v>
      </c>
      <c r="E639" s="1">
        <v>0</v>
      </c>
      <c r="F639" s="1">
        <v>0</v>
      </c>
      <c r="G639" s="2">
        <f t="shared" si="10"/>
        <v>692574.37964000052</v>
      </c>
      <c r="H639" s="2">
        <f t="shared" si="11"/>
        <v>0.3900000003632158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356140</v>
      </c>
      <c r="D642" s="1">
        <f>'PR-RAS'!E649</f>
        <v>133934.22</v>
      </c>
      <c r="E642" s="1">
        <v>0</v>
      </c>
      <c r="F642" s="1">
        <v>0</v>
      </c>
      <c r="G642" s="2">
        <f t="shared" si="10"/>
        <v>399989.41003999999</v>
      </c>
      <c r="H642" s="2">
        <f t="shared" si="11"/>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3977454</v>
      </c>
      <c r="D643" s="1">
        <f>'PR-RAS'!E650</f>
        <v>5254603.1500000004</v>
      </c>
      <c r="E643" s="1">
        <v>0</v>
      </c>
      <c r="F643" s="1">
        <v>0</v>
      </c>
      <c r="G643" s="2">
        <f t="shared" si="10"/>
        <v>9300435.9126000013</v>
      </c>
      <c r="H643" s="2">
        <f t="shared" si="11"/>
        <v>0.15000000037252903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4035842</v>
      </c>
      <c r="D644" s="1">
        <f>'PR-RAS'!E651</f>
        <v>5021883.9800000004</v>
      </c>
      <c r="E644" s="1">
        <v>0</v>
      </c>
      <c r="F644" s="1">
        <v>0</v>
      </c>
      <c r="G644" s="2">
        <f t="shared" si="10"/>
        <v>9053189.2042800002</v>
      </c>
      <c r="H644" s="2">
        <f t="shared" si="11"/>
        <v>1.9999999552965164E-2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297752</v>
      </c>
      <c r="D645" s="1">
        <f>'PR-RAS'!E652</f>
        <v>366653.38999999966</v>
      </c>
      <c r="E645" s="1">
        <v>0</v>
      </c>
      <c r="F645" s="1">
        <v>0</v>
      </c>
      <c r="G645" s="2">
        <f t="shared" si="10"/>
        <v>664001.85431999958</v>
      </c>
      <c r="H645" s="2">
        <f t="shared" si="11"/>
        <v>0.38999999966472387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64</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63</v>
      </c>
      <c r="E649" s="1">
        <v>0</v>
      </c>
      <c r="F649" s="1">
        <v>0</v>
      </c>
      <c r="G649" s="2">
        <f t="shared" si="10"/>
        <v>115.34400000000001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15300</v>
      </c>
      <c r="D668" s="1">
        <f>'PR-RAS'!E675</f>
        <v>24300</v>
      </c>
      <c r="E668" s="1">
        <v>0</v>
      </c>
      <c r="F668" s="1">
        <v>0</v>
      </c>
      <c r="G668" s="2">
        <f t="shared" si="10"/>
        <v>42621.3</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59285</v>
      </c>
      <c r="D669" s="1">
        <f>'PR-RAS'!E676</f>
        <v>40775.79</v>
      </c>
      <c r="E669" s="1">
        <v>0</v>
      </c>
      <c r="F669" s="1">
        <v>0</v>
      </c>
      <c r="G669" s="2">
        <f t="shared" si="10"/>
        <v>94078.83544000001</v>
      </c>
      <c r="H669" s="2">
        <f t="shared" si="11"/>
        <v>0.20999999999912689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31811</v>
      </c>
      <c r="D709" s="1">
        <f>'PR-RAS'!E716</f>
        <v>0</v>
      </c>
      <c r="E709" s="1">
        <v>0</v>
      </c>
      <c r="F709" s="1">
        <v>0</v>
      </c>
      <c r="G709" s="2">
        <f t="shared" si="10"/>
        <v>22522.187999999998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7500</v>
      </c>
      <c r="D710" s="1">
        <f>'PR-RAS'!E717</f>
        <v>5500</v>
      </c>
      <c r="E710" s="1">
        <v>0</v>
      </c>
      <c r="F710" s="1">
        <v>0</v>
      </c>
      <c r="G710" s="2">
        <f t="shared" si="10"/>
        <v>13116.5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100637</v>
      </c>
      <c r="D711" s="1">
        <f>'PR-RAS'!E718</f>
        <v>114138.3</v>
      </c>
      <c r="E711" s="1">
        <v>0</v>
      </c>
      <c r="F711" s="1">
        <v>0</v>
      </c>
      <c r="G711" s="2">
        <f t="shared" si="10"/>
        <v>233528.65599999996</v>
      </c>
      <c r="H711" s="2">
        <f t="shared" si="11"/>
        <v>0.30000000000291038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49639</v>
      </c>
      <c r="D713" s="1">
        <f>'PR-RAS'!E720</f>
        <v>28501.05</v>
      </c>
      <c r="E713" s="1">
        <v>0</v>
      </c>
      <c r="F713" s="1">
        <v>0</v>
      </c>
      <c r="G713" s="2">
        <f t="shared" si="10"/>
        <v>75928.463199999998</v>
      </c>
      <c r="H713" s="2">
        <f t="shared" si="11"/>
        <v>4.9999999999272404E-2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662</v>
      </c>
      <c r="D715" s="1">
        <f>'PR-RAS'!E722</f>
        <v>3131.57</v>
      </c>
      <c r="E715" s="1">
        <v>0</v>
      </c>
      <c r="F715" s="1">
        <v>0</v>
      </c>
      <c r="G715" s="2">
        <f t="shared" si="10"/>
        <v>4944.5499600000003</v>
      </c>
      <c r="H715" s="2">
        <f t="shared" si="11"/>
        <v>0.42999999999983629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4222</v>
      </c>
      <c r="D716" s="1">
        <f>'PR-RAS'!E723</f>
        <v>10022.5</v>
      </c>
      <c r="E716" s="1">
        <v>0</v>
      </c>
      <c r="F716" s="1">
        <v>0</v>
      </c>
      <c r="G716" s="2">
        <f t="shared" si="10"/>
        <v>17350.904999999999</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2789</v>
      </c>
      <c r="D1480" s="6"/>
      <c r="E1480" s="6">
        <v>0</v>
      </c>
      <c r="F1480" s="6">
        <v>0</v>
      </c>
      <c r="G1480" s="7">
        <f t="shared" ref="G1480:G1580" si="34">B1480/1000*C1480</f>
        <v>2.7890000000000001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4978105.2699999996</v>
      </c>
      <c r="D1481" s="1">
        <v>0</v>
      </c>
      <c r="E1481" s="1">
        <v>0</v>
      </c>
      <c r="F1481" s="1">
        <v>0</v>
      </c>
      <c r="G1481" s="2">
        <f t="shared" si="34"/>
        <v>9956.21054</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4978105.2699999996</v>
      </c>
      <c r="D1483" s="1">
        <v>0</v>
      </c>
      <c r="E1483" s="1">
        <v>0</v>
      </c>
      <c r="F1483" s="1">
        <v>0</v>
      </c>
      <c r="G1483" s="2">
        <f t="shared" si="34"/>
        <v>19912.42108</v>
      </c>
      <c r="H1483" s="2">
        <f t="shared" si="35"/>
        <v>0.26999999955296516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3804268.55</v>
      </c>
      <c r="D1484" s="1">
        <v>0</v>
      </c>
      <c r="E1484" s="1">
        <v>0</v>
      </c>
      <c r="F1484" s="1">
        <v>0</v>
      </c>
      <c r="G1484" s="2">
        <f t="shared" si="34"/>
        <v>19021.34275</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1167864.93</v>
      </c>
      <c r="D1485" s="1">
        <v>0</v>
      </c>
      <c r="E1485" s="1">
        <v>0</v>
      </c>
      <c r="F1485" s="1">
        <v>0</v>
      </c>
      <c r="G1485" s="2">
        <f t="shared" si="34"/>
        <v>7007.1895800000002</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5971.79</v>
      </c>
      <c r="D1486" s="1">
        <v>0</v>
      </c>
      <c r="E1486" s="1">
        <v>0</v>
      </c>
      <c r="F1486" s="1">
        <v>0</v>
      </c>
      <c r="G1486" s="2">
        <f t="shared" si="34"/>
        <v>41.802529999999997</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4978027.58</v>
      </c>
      <c r="D1499" s="1">
        <v>0</v>
      </c>
      <c r="E1499" s="1">
        <v>0</v>
      </c>
      <c r="F1499" s="1">
        <v>0</v>
      </c>
      <c r="G1499" s="2">
        <f t="shared" si="34"/>
        <v>99560.551600000006</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4978027.58</v>
      </c>
      <c r="D1501" s="1">
        <v>0</v>
      </c>
      <c r="E1501" s="1">
        <v>0</v>
      </c>
      <c r="F1501" s="1">
        <v>0</v>
      </c>
      <c r="G1501" s="2">
        <f t="shared" si="34"/>
        <v>109516.60676</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3804268.55</v>
      </c>
      <c r="D1502" s="1">
        <v>0</v>
      </c>
      <c r="E1502" s="1">
        <v>0</v>
      </c>
      <c r="F1502" s="1">
        <v>0</v>
      </c>
      <c r="G1502" s="2">
        <f t="shared" si="34"/>
        <v>87498.176649999994</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1167787.24</v>
      </c>
      <c r="D1503" s="1">
        <v>0</v>
      </c>
      <c r="E1503" s="1">
        <v>0</v>
      </c>
      <c r="F1503" s="1">
        <v>0</v>
      </c>
      <c r="G1503" s="2">
        <f t="shared" si="34"/>
        <v>28026.893759999999</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5971.79</v>
      </c>
      <c r="D1504" s="1">
        <v>0</v>
      </c>
      <c r="E1504" s="1">
        <v>0</v>
      </c>
      <c r="F1504" s="1">
        <v>0</v>
      </c>
      <c r="G1504" s="2">
        <f t="shared" si="34"/>
        <v>149.29474999999999</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2866.6899999994785</v>
      </c>
      <c r="D1517" s="1">
        <v>0</v>
      </c>
      <c r="E1517" s="1">
        <v>0</v>
      </c>
      <c r="F1517" s="1">
        <v>0</v>
      </c>
      <c r="G1517" s="2">
        <f t="shared" si="34"/>
        <v>108.93421999998017</v>
      </c>
      <c r="H1517" s="2">
        <f t="shared" si="35"/>
        <v>0.31000000052154064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2866.69</v>
      </c>
      <c r="D1576" s="1">
        <v>0</v>
      </c>
      <c r="E1576" s="1">
        <v>0</v>
      </c>
      <c r="F1576" s="1">
        <v>0</v>
      </c>
      <c r="G1576" s="2">
        <f t="shared" si="34"/>
        <v>278.06893000000002</v>
      </c>
      <c r="H1576" s="2">
        <f t="shared" si="35"/>
        <v>0.30999999999994543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2866.69</v>
      </c>
      <c r="D1578" s="1">
        <v>0</v>
      </c>
      <c r="E1578" s="1">
        <v>0</v>
      </c>
      <c r="F1578" s="1">
        <v>0</v>
      </c>
      <c r="G1578" s="2">
        <f t="shared" si="34"/>
        <v>283.80231000000003</v>
      </c>
      <c r="H1578" s="2">
        <f t="shared" si="35"/>
        <v>0.30999999999994543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27183</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3977454</v>
      </c>
      <c r="I16" s="184">
        <f>'PR-RAS'!E6</f>
        <v>5122757.13</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3801070</v>
      </c>
      <c r="I17" s="184">
        <f>'PR-RAS'!E151</f>
        <v>4978105.2699999996</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352233</v>
      </c>
      <c r="I18" s="184">
        <f>'PR-RAS'!E645</f>
        <v>366653.39000000036</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2789</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2866.6899999994785</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2866.69</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49" zoomScaleNormal="100" workbookViewId="0">
      <selection activeCell="I175" sqref="I175"/>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3977454</v>
      </c>
      <c r="E6" s="55">
        <f>E7+E44+E50+E82+E106+E124+E133+E139</f>
        <v>5122757.13</v>
      </c>
      <c r="F6" s="56">
        <f t="shared" ref="F6:F131" si="0">IF(D6&lt;&gt;0,IF(E6/D6&gt;=100,"&gt;&gt;100",E6/D6*100),"-")</f>
        <v>128.79488059447073</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74585</v>
      </c>
      <c r="E50" s="59">
        <f>E51+E54+E59+E62+E65+E68+E71+E74+E77</f>
        <v>65075.79</v>
      </c>
      <c r="F50" s="56">
        <f t="shared" si="0"/>
        <v>87.250506133941144</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74585</v>
      </c>
      <c r="E68" s="55">
        <f t="shared" si="15"/>
        <v>65075.79</v>
      </c>
      <c r="F68" s="56">
        <f t="shared" si="0"/>
        <v>87.250506133941144</v>
      </c>
    </row>
    <row r="69" spans="1:6" ht="12.75" customHeight="1" x14ac:dyDescent="0.2">
      <c r="A69" s="57" t="s">
        <v>181</v>
      </c>
      <c r="B69" s="91" t="s">
        <v>182</v>
      </c>
      <c r="C69" s="54" t="s">
        <v>181</v>
      </c>
      <c r="D69" s="257">
        <v>74585</v>
      </c>
      <c r="E69" s="257">
        <v>65075.79</v>
      </c>
      <c r="F69" s="56">
        <f t="shared" si="0"/>
        <v>87.250506133941144</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26</v>
      </c>
      <c r="E82" s="55">
        <f t="shared" si="19"/>
        <v>3.74</v>
      </c>
      <c r="F82" s="56">
        <f t="shared" si="0"/>
        <v>14.384615384615385</v>
      </c>
    </row>
    <row r="83" spans="1:6" ht="12.75" customHeight="1" x14ac:dyDescent="0.2">
      <c r="A83" s="57">
        <v>641</v>
      </c>
      <c r="B83" s="91" t="s">
        <v>209</v>
      </c>
      <c r="C83" s="54" t="s">
        <v>210</v>
      </c>
      <c r="D83" s="55">
        <f t="shared" ref="D83:E83" si="20">SUM(D84:D90)</f>
        <v>26</v>
      </c>
      <c r="E83" s="55">
        <f t="shared" si="20"/>
        <v>3.74</v>
      </c>
      <c r="F83" s="56">
        <f t="shared" si="0"/>
        <v>14.384615384615385</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26</v>
      </c>
      <c r="E85" s="257">
        <v>3.74</v>
      </c>
      <c r="F85" s="56">
        <f t="shared" si="0"/>
        <v>14.384615384615385</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761432</v>
      </c>
      <c r="E106" s="55">
        <f t="shared" si="23"/>
        <v>953402.6</v>
      </c>
      <c r="F106" s="56">
        <f t="shared" si="0"/>
        <v>125.21178516269345</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761432</v>
      </c>
      <c r="E112" s="55">
        <f t="shared" si="25"/>
        <v>953402.6</v>
      </c>
      <c r="F112" s="56">
        <f t="shared" si="0"/>
        <v>125.21178516269345</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761432</v>
      </c>
      <c r="E117" s="257">
        <v>953402.6</v>
      </c>
      <c r="F117" s="56">
        <f t="shared" si="0"/>
        <v>125.21178516269345</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0</v>
      </c>
      <c r="E124" s="55">
        <f t="shared" si="27"/>
        <v>0</v>
      </c>
      <c r="F124" s="56" t="str">
        <f t="shared" si="0"/>
        <v>-</v>
      </c>
    </row>
    <row r="125" spans="1:6" ht="12.75" customHeight="1" x14ac:dyDescent="0.2">
      <c r="A125" s="57">
        <v>661</v>
      </c>
      <c r="B125" s="93" t="s">
        <v>293</v>
      </c>
      <c r="C125" s="54" t="s">
        <v>294</v>
      </c>
      <c r="D125" s="55">
        <f t="shared" ref="D125:E125" si="28">SUM(D126:D127)</f>
        <v>0</v>
      </c>
      <c r="E125" s="55">
        <f t="shared" si="28"/>
        <v>0</v>
      </c>
      <c r="F125" s="56" t="str">
        <f t="shared" si="0"/>
        <v>-</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c r="E127" s="257"/>
      <c r="F127" s="56" t="str">
        <f t="shared" si="0"/>
        <v>-</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3141411</v>
      </c>
      <c r="E133" s="55">
        <f t="shared" si="30"/>
        <v>4104275</v>
      </c>
      <c r="F133" s="56">
        <f t="shared" ref="F133:F223" si="31">IF(D133&lt;&gt;0,IF(E133/D133&gt;=100,"&gt;&gt;100",E133/D133*100),"-")</f>
        <v>130.65068531306474</v>
      </c>
    </row>
    <row r="134" spans="1:6" ht="24" x14ac:dyDescent="0.2">
      <c r="A134" s="57">
        <v>671</v>
      </c>
      <c r="B134" s="247" t="s">
        <v>311</v>
      </c>
      <c r="C134" s="54" t="s">
        <v>312</v>
      </c>
      <c r="D134" s="55">
        <f t="shared" ref="D134:E134" si="32">SUM(D135:D137)</f>
        <v>3141411</v>
      </c>
      <c r="E134" s="55">
        <f t="shared" si="32"/>
        <v>4104275</v>
      </c>
      <c r="F134" s="56">
        <f t="shared" si="31"/>
        <v>130.65068531306474</v>
      </c>
    </row>
    <row r="135" spans="1:6" ht="12.75" customHeight="1" x14ac:dyDescent="0.2">
      <c r="A135" s="57">
        <v>6711</v>
      </c>
      <c r="B135" s="91" t="s">
        <v>313</v>
      </c>
      <c r="C135" s="54" t="s">
        <v>314</v>
      </c>
      <c r="D135" s="257">
        <v>3141411</v>
      </c>
      <c r="E135" s="257">
        <v>4104275</v>
      </c>
      <c r="F135" s="56">
        <f t="shared" si="31"/>
        <v>130.65068531306474</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3801070</v>
      </c>
      <c r="E151" s="55">
        <f t="shared" si="35"/>
        <v>4978105.2699999996</v>
      </c>
      <c r="F151" s="56">
        <f t="shared" si="31"/>
        <v>130.96589302485876</v>
      </c>
    </row>
    <row r="152" spans="1:6" ht="12.75" customHeight="1" x14ac:dyDescent="0.2">
      <c r="A152" s="57">
        <v>31</v>
      </c>
      <c r="B152" s="91" t="s">
        <v>346</v>
      </c>
      <c r="C152" s="54" t="s">
        <v>347</v>
      </c>
      <c r="D152" s="55">
        <f t="shared" ref="D152:E152" si="36">D153+D158+D159</f>
        <v>2938851</v>
      </c>
      <c r="E152" s="55">
        <f t="shared" si="36"/>
        <v>3804268.55</v>
      </c>
      <c r="F152" s="56">
        <f t="shared" si="31"/>
        <v>129.44747964425551</v>
      </c>
    </row>
    <row r="153" spans="1:6" ht="12.75" customHeight="1" x14ac:dyDescent="0.2">
      <c r="A153" s="57">
        <v>311</v>
      </c>
      <c r="B153" s="91" t="s">
        <v>348</v>
      </c>
      <c r="C153" s="54" t="s">
        <v>349</v>
      </c>
      <c r="D153" s="55">
        <f t="shared" ref="D153:E153" si="37">SUM(D154:D157)</f>
        <v>2408009</v>
      </c>
      <c r="E153" s="55">
        <f t="shared" si="37"/>
        <v>3195506.04</v>
      </c>
      <c r="F153" s="56">
        <f t="shared" si="31"/>
        <v>132.70324321877536</v>
      </c>
    </row>
    <row r="154" spans="1:6" ht="12.75" customHeight="1" x14ac:dyDescent="0.2">
      <c r="A154" s="57">
        <v>3111</v>
      </c>
      <c r="B154" s="91" t="s">
        <v>350</v>
      </c>
      <c r="C154" s="54" t="s">
        <v>351</v>
      </c>
      <c r="D154" s="257">
        <v>2279261</v>
      </c>
      <c r="E154" s="257">
        <v>2974494.8</v>
      </c>
      <c r="F154" s="56">
        <f t="shared" si="31"/>
        <v>130.50259711371362</v>
      </c>
    </row>
    <row r="155" spans="1:6" ht="12.75" customHeight="1" x14ac:dyDescent="0.2">
      <c r="A155" s="57">
        <v>3112</v>
      </c>
      <c r="B155" s="91" t="s">
        <v>352</v>
      </c>
      <c r="C155" s="54" t="s">
        <v>353</v>
      </c>
      <c r="D155" s="257">
        <v>49314</v>
      </c>
      <c r="E155" s="257">
        <v>106280</v>
      </c>
      <c r="F155" s="56">
        <f t="shared" si="31"/>
        <v>215.51689175487692</v>
      </c>
    </row>
    <row r="156" spans="1:6" ht="12.75" customHeight="1" x14ac:dyDescent="0.2">
      <c r="A156" s="57">
        <v>3113</v>
      </c>
      <c r="B156" s="91" t="s">
        <v>354</v>
      </c>
      <c r="C156" s="54" t="s">
        <v>355</v>
      </c>
      <c r="D156" s="257">
        <v>79434</v>
      </c>
      <c r="E156" s="257">
        <v>114731.24</v>
      </c>
      <c r="F156" s="56">
        <f t="shared" si="31"/>
        <v>144.4359342347106</v>
      </c>
    </row>
    <row r="157" spans="1:6" ht="12.75" customHeight="1" x14ac:dyDescent="0.2">
      <c r="A157" s="57">
        <v>3114</v>
      </c>
      <c r="B157" s="91" t="s">
        <v>356</v>
      </c>
      <c r="C157" s="54" t="s">
        <v>357</v>
      </c>
      <c r="D157" s="257"/>
      <c r="E157" s="257"/>
      <c r="F157" s="56" t="str">
        <f t="shared" si="31"/>
        <v>-</v>
      </c>
    </row>
    <row r="158" spans="1:6" ht="12.75" customHeight="1" x14ac:dyDescent="0.2">
      <c r="A158" s="57">
        <v>312</v>
      </c>
      <c r="B158" s="91" t="s">
        <v>358</v>
      </c>
      <c r="C158" s="54" t="s">
        <v>359</v>
      </c>
      <c r="D158" s="257">
        <v>157611</v>
      </c>
      <c r="E158" s="257">
        <v>139800</v>
      </c>
      <c r="F158" s="56">
        <f t="shared" si="31"/>
        <v>88.699392808877548</v>
      </c>
    </row>
    <row r="159" spans="1:6" ht="12.75" customHeight="1" x14ac:dyDescent="0.2">
      <c r="A159" s="57">
        <v>313</v>
      </c>
      <c r="B159" s="91" t="s">
        <v>360</v>
      </c>
      <c r="C159" s="54" t="s">
        <v>361</v>
      </c>
      <c r="D159" s="55">
        <f t="shared" ref="D159:E159" si="38">SUM(D160:D162)</f>
        <v>373231</v>
      </c>
      <c r="E159" s="55">
        <f t="shared" si="38"/>
        <v>468962.51</v>
      </c>
      <c r="F159" s="56">
        <f t="shared" si="31"/>
        <v>125.64939943359474</v>
      </c>
    </row>
    <row r="160" spans="1:6" ht="12.75" customHeight="1" x14ac:dyDescent="0.2">
      <c r="A160" s="57">
        <v>3131</v>
      </c>
      <c r="B160" s="91" t="s">
        <v>139</v>
      </c>
      <c r="C160" s="54" t="s">
        <v>362</v>
      </c>
      <c r="D160" s="257"/>
      <c r="E160" s="257"/>
      <c r="F160" s="56" t="str">
        <f t="shared" si="31"/>
        <v>-</v>
      </c>
    </row>
    <row r="161" spans="1:6" ht="12.75" customHeight="1" x14ac:dyDescent="0.2">
      <c r="A161" s="57">
        <v>3132</v>
      </c>
      <c r="B161" s="91" t="s">
        <v>363</v>
      </c>
      <c r="C161" s="54" t="s">
        <v>364</v>
      </c>
      <c r="D161" s="257">
        <v>373231</v>
      </c>
      <c r="E161" s="257">
        <v>468962.51</v>
      </c>
      <c r="F161" s="56">
        <f t="shared" si="31"/>
        <v>125.64939943359474</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858258</v>
      </c>
      <c r="E163" s="55">
        <f t="shared" si="39"/>
        <v>1167864.93</v>
      </c>
      <c r="F163" s="56">
        <f t="shared" si="31"/>
        <v>136.07387638682073</v>
      </c>
    </row>
    <row r="164" spans="1:6" ht="12.75" customHeight="1" x14ac:dyDescent="0.2">
      <c r="A164" s="57">
        <v>321</v>
      </c>
      <c r="B164" s="91" t="s">
        <v>369</v>
      </c>
      <c r="C164" s="54" t="s">
        <v>370</v>
      </c>
      <c r="D164" s="55">
        <f t="shared" ref="D164:E164" si="40">SUM(D165:D168)</f>
        <v>109775</v>
      </c>
      <c r="E164" s="55">
        <f t="shared" si="40"/>
        <v>135713.34</v>
      </c>
      <c r="F164" s="56">
        <f t="shared" si="31"/>
        <v>123.62864040081985</v>
      </c>
    </row>
    <row r="165" spans="1:6" ht="12.75" customHeight="1" x14ac:dyDescent="0.2">
      <c r="A165" s="57">
        <v>3211</v>
      </c>
      <c r="B165" s="91" t="s">
        <v>371</v>
      </c>
      <c r="C165" s="54" t="s">
        <v>372</v>
      </c>
      <c r="D165" s="257">
        <v>340</v>
      </c>
      <c r="E165" s="257">
        <v>12416.8</v>
      </c>
      <c r="F165" s="56">
        <f t="shared" si="31"/>
        <v>3651.9999999999995</v>
      </c>
    </row>
    <row r="166" spans="1:6" ht="12.75" customHeight="1" x14ac:dyDescent="0.2">
      <c r="A166" s="57">
        <v>3212</v>
      </c>
      <c r="B166" s="91" t="s">
        <v>373</v>
      </c>
      <c r="C166" s="54" t="s">
        <v>374</v>
      </c>
      <c r="D166" s="257">
        <v>100661</v>
      </c>
      <c r="E166" s="257">
        <v>114138.3</v>
      </c>
      <c r="F166" s="56">
        <f t="shared" si="31"/>
        <v>113.38880003178988</v>
      </c>
    </row>
    <row r="167" spans="1:6" ht="12.75" customHeight="1" x14ac:dyDescent="0.2">
      <c r="A167" s="57">
        <v>3213</v>
      </c>
      <c r="B167" s="91" t="s">
        <v>375</v>
      </c>
      <c r="C167" s="54" t="s">
        <v>376</v>
      </c>
      <c r="D167" s="257">
        <v>8774</v>
      </c>
      <c r="E167" s="257">
        <v>9158.24</v>
      </c>
      <c r="F167" s="56">
        <f t="shared" si="31"/>
        <v>104.37930248461362</v>
      </c>
    </row>
    <row r="168" spans="1:6" ht="12.75" customHeight="1" x14ac:dyDescent="0.2">
      <c r="A168" s="57">
        <v>3214</v>
      </c>
      <c r="B168" s="91" t="s">
        <v>377</v>
      </c>
      <c r="C168" s="54" t="s">
        <v>378</v>
      </c>
      <c r="D168" s="257"/>
      <c r="E168" s="257"/>
      <c r="F168" s="56" t="str">
        <f t="shared" si="31"/>
        <v>-</v>
      </c>
    </row>
    <row r="169" spans="1:6" ht="12.75" customHeight="1" x14ac:dyDescent="0.2">
      <c r="A169" s="57">
        <v>322</v>
      </c>
      <c r="B169" s="91" t="s">
        <v>379</v>
      </c>
      <c r="C169" s="54" t="s">
        <v>380</v>
      </c>
      <c r="D169" s="55">
        <f t="shared" ref="D169:E169" si="41">SUM(D170:D176)</f>
        <v>441106</v>
      </c>
      <c r="E169" s="55">
        <f t="shared" si="41"/>
        <v>665053.09</v>
      </c>
      <c r="F169" s="56">
        <f t="shared" si="31"/>
        <v>150.76944997347576</v>
      </c>
    </row>
    <row r="170" spans="1:6" ht="12.75" customHeight="1" x14ac:dyDescent="0.2">
      <c r="A170" s="57">
        <v>3221</v>
      </c>
      <c r="B170" s="91" t="s">
        <v>381</v>
      </c>
      <c r="C170" s="54" t="s">
        <v>382</v>
      </c>
      <c r="D170" s="257">
        <v>60330</v>
      </c>
      <c r="E170" s="257">
        <v>111410.92</v>
      </c>
      <c r="F170" s="56">
        <f t="shared" si="31"/>
        <v>184.66918614288082</v>
      </c>
    </row>
    <row r="171" spans="1:6" ht="12.75" customHeight="1" x14ac:dyDescent="0.2">
      <c r="A171" s="57">
        <v>3222</v>
      </c>
      <c r="B171" s="91" t="s">
        <v>383</v>
      </c>
      <c r="C171" s="54" t="s">
        <v>384</v>
      </c>
      <c r="D171" s="257">
        <v>249151</v>
      </c>
      <c r="E171" s="257">
        <v>268856.90999999997</v>
      </c>
      <c r="F171" s="56">
        <f t="shared" si="31"/>
        <v>107.9092237237659</v>
      </c>
    </row>
    <row r="172" spans="1:6" ht="12.75" customHeight="1" x14ac:dyDescent="0.2">
      <c r="A172" s="57">
        <v>3223</v>
      </c>
      <c r="B172" s="91" t="s">
        <v>385</v>
      </c>
      <c r="C172" s="54" t="s">
        <v>386</v>
      </c>
      <c r="D172" s="257">
        <v>72782</v>
      </c>
      <c r="E172" s="257">
        <v>184278.75</v>
      </c>
      <c r="F172" s="56">
        <f t="shared" si="31"/>
        <v>253.19275370283862</v>
      </c>
    </row>
    <row r="173" spans="1:6" ht="12.75" customHeight="1" x14ac:dyDescent="0.2">
      <c r="A173" s="57">
        <v>3224</v>
      </c>
      <c r="B173" s="91" t="s">
        <v>387</v>
      </c>
      <c r="C173" s="54" t="s">
        <v>388</v>
      </c>
      <c r="D173" s="257">
        <v>14441</v>
      </c>
      <c r="E173" s="257">
        <v>19329.38</v>
      </c>
      <c r="F173" s="56">
        <f t="shared" si="31"/>
        <v>133.85070285991276</v>
      </c>
    </row>
    <row r="174" spans="1:6" ht="12.75" customHeight="1" x14ac:dyDescent="0.2">
      <c r="A174" s="57">
        <v>3225</v>
      </c>
      <c r="B174" s="91" t="s">
        <v>389</v>
      </c>
      <c r="C174" s="54" t="s">
        <v>390</v>
      </c>
      <c r="D174" s="257">
        <v>27476</v>
      </c>
      <c r="E174" s="257">
        <v>57480.84</v>
      </c>
      <c r="F174" s="56">
        <f t="shared" si="31"/>
        <v>209.20381423788029</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v>16926</v>
      </c>
      <c r="E176" s="257">
        <v>23696.29</v>
      </c>
      <c r="F176" s="56">
        <f t="shared" si="31"/>
        <v>139.99935011225335</v>
      </c>
    </row>
    <row r="177" spans="1:6" ht="12.75" customHeight="1" x14ac:dyDescent="0.2">
      <c r="A177" s="57">
        <v>323</v>
      </c>
      <c r="B177" s="91" t="s">
        <v>395</v>
      </c>
      <c r="C177" s="54" t="s">
        <v>396</v>
      </c>
      <c r="D177" s="55">
        <f t="shared" ref="D177:E177" si="42">SUM(D178:D186)</f>
        <v>262010</v>
      </c>
      <c r="E177" s="55">
        <f t="shared" si="42"/>
        <v>305448.25999999995</v>
      </c>
      <c r="F177" s="56">
        <f t="shared" si="31"/>
        <v>116.57885576886378</v>
      </c>
    </row>
    <row r="178" spans="1:6" ht="12.75" customHeight="1" x14ac:dyDescent="0.2">
      <c r="A178" s="57">
        <v>3231</v>
      </c>
      <c r="B178" s="91" t="s">
        <v>397</v>
      </c>
      <c r="C178" s="54" t="s">
        <v>398</v>
      </c>
      <c r="D178" s="257">
        <v>8232</v>
      </c>
      <c r="E178" s="257">
        <v>10814.72</v>
      </c>
      <c r="F178" s="56">
        <f t="shared" si="31"/>
        <v>131.37414965986395</v>
      </c>
    </row>
    <row r="179" spans="1:6" ht="12.75" customHeight="1" x14ac:dyDescent="0.2">
      <c r="A179" s="57">
        <v>3232</v>
      </c>
      <c r="B179" s="91" t="s">
        <v>399</v>
      </c>
      <c r="C179" s="54" t="s">
        <v>400</v>
      </c>
      <c r="D179" s="257">
        <v>16049</v>
      </c>
      <c r="E179" s="257">
        <v>24011.91</v>
      </c>
      <c r="F179" s="56">
        <f t="shared" si="31"/>
        <v>149.61623777182379</v>
      </c>
    </row>
    <row r="180" spans="1:6" ht="12.75" customHeight="1" x14ac:dyDescent="0.2">
      <c r="A180" s="57">
        <v>3233</v>
      </c>
      <c r="B180" s="91" t="s">
        <v>401</v>
      </c>
      <c r="C180" s="54" t="s">
        <v>402</v>
      </c>
      <c r="D180" s="257">
        <v>375</v>
      </c>
      <c r="E180" s="257"/>
      <c r="F180" s="56">
        <f t="shared" si="31"/>
        <v>0</v>
      </c>
    </row>
    <row r="181" spans="1:6" ht="12.75" customHeight="1" x14ac:dyDescent="0.2">
      <c r="A181" s="57">
        <v>3234</v>
      </c>
      <c r="B181" s="91" t="s">
        <v>403</v>
      </c>
      <c r="C181" s="54" t="s">
        <v>404</v>
      </c>
      <c r="D181" s="257">
        <v>22161</v>
      </c>
      <c r="E181" s="257">
        <v>28056.63</v>
      </c>
      <c r="F181" s="56">
        <f t="shared" si="31"/>
        <v>126.60362799512659</v>
      </c>
    </row>
    <row r="182" spans="1:6" ht="12.75" customHeight="1" x14ac:dyDescent="0.2">
      <c r="A182" s="57">
        <v>3235</v>
      </c>
      <c r="B182" s="91" t="s">
        <v>405</v>
      </c>
      <c r="C182" s="54" t="s">
        <v>406</v>
      </c>
      <c r="D182" s="257">
        <v>145527</v>
      </c>
      <c r="E182" s="257">
        <v>161138.1</v>
      </c>
      <c r="F182" s="56">
        <f t="shared" si="31"/>
        <v>110.72728771980458</v>
      </c>
    </row>
    <row r="183" spans="1:6" ht="12.75" customHeight="1" x14ac:dyDescent="0.2">
      <c r="A183" s="57">
        <v>3236</v>
      </c>
      <c r="B183" s="91" t="s">
        <v>407</v>
      </c>
      <c r="C183" s="54" t="s">
        <v>408</v>
      </c>
      <c r="D183" s="257">
        <v>50144</v>
      </c>
      <c r="E183" s="257">
        <v>31981.05</v>
      </c>
      <c r="F183" s="56">
        <f t="shared" si="31"/>
        <v>63.778418155711549</v>
      </c>
    </row>
    <row r="184" spans="1:6" ht="12.75" customHeight="1" x14ac:dyDescent="0.2">
      <c r="A184" s="57">
        <v>3237</v>
      </c>
      <c r="B184" s="91" t="s">
        <v>409</v>
      </c>
      <c r="C184" s="54" t="s">
        <v>410</v>
      </c>
      <c r="D184" s="257">
        <v>7584</v>
      </c>
      <c r="E184" s="257">
        <v>13154.07</v>
      </c>
      <c r="F184" s="56">
        <f t="shared" si="31"/>
        <v>173.4450158227848</v>
      </c>
    </row>
    <row r="185" spans="1:6" ht="12.75" customHeight="1" x14ac:dyDescent="0.2">
      <c r="A185" s="57">
        <v>3238</v>
      </c>
      <c r="B185" s="91" t="s">
        <v>411</v>
      </c>
      <c r="C185" s="54" t="s">
        <v>412</v>
      </c>
      <c r="D185" s="257">
        <v>9462</v>
      </c>
      <c r="E185" s="257">
        <v>8761.5400000000009</v>
      </c>
      <c r="F185" s="56">
        <f t="shared" si="31"/>
        <v>92.597125343479192</v>
      </c>
    </row>
    <row r="186" spans="1:6" ht="12.75" customHeight="1" x14ac:dyDescent="0.2">
      <c r="A186" s="57">
        <v>3239</v>
      </c>
      <c r="B186" s="91" t="s">
        <v>413</v>
      </c>
      <c r="C186" s="54" t="s">
        <v>414</v>
      </c>
      <c r="D186" s="257">
        <v>2476</v>
      </c>
      <c r="E186" s="257">
        <v>27530.240000000002</v>
      </c>
      <c r="F186" s="56">
        <f t="shared" si="31"/>
        <v>1111.8836833602586</v>
      </c>
    </row>
    <row r="187" spans="1:6" ht="12.75" customHeight="1" x14ac:dyDescent="0.2">
      <c r="A187" s="57">
        <v>324</v>
      </c>
      <c r="B187" s="91" t="s">
        <v>415</v>
      </c>
      <c r="C187" s="54" t="s">
        <v>416</v>
      </c>
      <c r="D187" s="257"/>
      <c r="E187" s="257"/>
      <c r="F187" s="56" t="str">
        <f t="shared" si="31"/>
        <v>-</v>
      </c>
    </row>
    <row r="188" spans="1:6" ht="12.75" customHeight="1" x14ac:dyDescent="0.2">
      <c r="A188" s="57">
        <v>329</v>
      </c>
      <c r="B188" s="91" t="s">
        <v>417</v>
      </c>
      <c r="C188" s="54" t="s">
        <v>418</v>
      </c>
      <c r="D188" s="55">
        <f t="shared" ref="D188:E188" si="43">SUM(D189:D195)</f>
        <v>45367</v>
      </c>
      <c r="E188" s="55">
        <f t="shared" si="43"/>
        <v>61650.240000000005</v>
      </c>
      <c r="F188" s="56">
        <f t="shared" si="31"/>
        <v>135.89225648599205</v>
      </c>
    </row>
    <row r="189" spans="1:6" ht="12.75" customHeight="1" x14ac:dyDescent="0.2">
      <c r="A189" s="57">
        <v>3291</v>
      </c>
      <c r="B189" s="247" t="s">
        <v>419</v>
      </c>
      <c r="C189" s="54" t="s">
        <v>420</v>
      </c>
      <c r="D189" s="257"/>
      <c r="E189" s="257"/>
      <c r="F189" s="56" t="str">
        <f t="shared" si="31"/>
        <v>-</v>
      </c>
    </row>
    <row r="190" spans="1:6" ht="12.75" customHeight="1" x14ac:dyDescent="0.2">
      <c r="A190" s="57">
        <v>3292</v>
      </c>
      <c r="B190" s="91" t="s">
        <v>421</v>
      </c>
      <c r="C190" s="54" t="s">
        <v>422</v>
      </c>
      <c r="D190" s="257">
        <v>35249</v>
      </c>
      <c r="E190" s="257">
        <v>33648.85</v>
      </c>
      <c r="F190" s="56">
        <f t="shared" si="31"/>
        <v>95.460438594002667</v>
      </c>
    </row>
    <row r="191" spans="1:6" ht="12.75" customHeight="1" x14ac:dyDescent="0.2">
      <c r="A191" s="57">
        <v>3293</v>
      </c>
      <c r="B191" s="91" t="s">
        <v>423</v>
      </c>
      <c r="C191" s="54" t="s">
        <v>424</v>
      </c>
      <c r="D191" s="257"/>
      <c r="E191" s="257">
        <v>14659.23</v>
      </c>
      <c r="F191" s="56" t="str">
        <f t="shared" si="31"/>
        <v>-</v>
      </c>
    </row>
    <row r="192" spans="1:6" ht="12.75" customHeight="1" x14ac:dyDescent="0.2">
      <c r="A192" s="57">
        <v>3294</v>
      </c>
      <c r="B192" s="91" t="s">
        <v>425</v>
      </c>
      <c r="C192" s="54" t="s">
        <v>426</v>
      </c>
      <c r="D192" s="257"/>
      <c r="E192" s="257"/>
      <c r="F192" s="56" t="str">
        <f t="shared" si="31"/>
        <v>-</v>
      </c>
    </row>
    <row r="193" spans="1:6" ht="12.75" customHeight="1" x14ac:dyDescent="0.2">
      <c r="A193" s="57">
        <v>3295</v>
      </c>
      <c r="B193" s="91" t="s">
        <v>427</v>
      </c>
      <c r="C193" s="54" t="s">
        <v>428</v>
      </c>
      <c r="D193" s="257">
        <v>4831</v>
      </c>
      <c r="E193" s="257">
        <v>11097.5</v>
      </c>
      <c r="F193" s="56">
        <f t="shared" si="31"/>
        <v>229.71434485613744</v>
      </c>
    </row>
    <row r="194" spans="1:6" ht="12.75" customHeight="1" x14ac:dyDescent="0.2">
      <c r="A194" s="57" t="s">
        <v>429</v>
      </c>
      <c r="B194" s="91" t="s">
        <v>430</v>
      </c>
      <c r="C194" s="54" t="s">
        <v>429</v>
      </c>
      <c r="D194" s="257"/>
      <c r="E194" s="257"/>
      <c r="F194" s="56" t="str">
        <f t="shared" si="31"/>
        <v>-</v>
      </c>
    </row>
    <row r="195" spans="1:6" ht="12.75" customHeight="1" x14ac:dyDescent="0.2">
      <c r="A195" s="57">
        <v>3299</v>
      </c>
      <c r="B195" s="91" t="s">
        <v>431</v>
      </c>
      <c r="C195" s="54" t="s">
        <v>432</v>
      </c>
      <c r="D195" s="257">
        <v>5287</v>
      </c>
      <c r="E195" s="257">
        <v>2244.66</v>
      </c>
      <c r="F195" s="56">
        <f t="shared" si="31"/>
        <v>42.456213353508602</v>
      </c>
    </row>
    <row r="196" spans="1:6" ht="12.75" customHeight="1" x14ac:dyDescent="0.2">
      <c r="A196" s="57">
        <v>34</v>
      </c>
      <c r="B196" s="247" t="s">
        <v>433</v>
      </c>
      <c r="C196" s="54" t="s">
        <v>434</v>
      </c>
      <c r="D196" s="55">
        <f t="shared" ref="D196:E196" si="44">D197+D202+D210</f>
        <v>3961</v>
      </c>
      <c r="E196" s="55">
        <f t="shared" si="44"/>
        <v>5971.79</v>
      </c>
      <c r="F196" s="56">
        <f t="shared" si="31"/>
        <v>150.76470588235293</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0</v>
      </c>
      <c r="E202" s="55">
        <f t="shared" si="46"/>
        <v>0</v>
      </c>
      <c r="F202" s="56" t="str">
        <f t="shared" si="31"/>
        <v>-</v>
      </c>
    </row>
    <row r="203" spans="1:6" ht="24" x14ac:dyDescent="0.2">
      <c r="A203" s="57">
        <v>3421</v>
      </c>
      <c r="B203" s="91" t="s">
        <v>447</v>
      </c>
      <c r="C203" s="54" t="s">
        <v>448</v>
      </c>
      <c r="D203" s="257"/>
      <c r="E203" s="257"/>
      <c r="F203" s="56" t="str">
        <f t="shared" si="31"/>
        <v>-</v>
      </c>
    </row>
    <row r="204" spans="1:6" ht="24" x14ac:dyDescent="0.2">
      <c r="A204" s="57">
        <v>3422</v>
      </c>
      <c r="B204" s="247" t="s">
        <v>449</v>
      </c>
      <c r="C204" s="54" t="s">
        <v>450</v>
      </c>
      <c r="D204" s="257"/>
      <c r="E204" s="257"/>
      <c r="F204" s="56" t="str">
        <f t="shared" si="31"/>
        <v>-</v>
      </c>
    </row>
    <row r="205" spans="1:6" ht="24" x14ac:dyDescent="0.2">
      <c r="A205" s="57">
        <v>3423</v>
      </c>
      <c r="B205" s="247" t="s">
        <v>451</v>
      </c>
      <c r="C205" s="54" t="s">
        <v>452</v>
      </c>
      <c r="D205" s="257"/>
      <c r="E205" s="257"/>
      <c r="F205" s="56" t="str">
        <f t="shared" si="31"/>
        <v>-</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4"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3961</v>
      </c>
      <c r="E210" s="55">
        <f t="shared" si="47"/>
        <v>5971.79</v>
      </c>
      <c r="F210" s="56">
        <f t="shared" si="31"/>
        <v>150.76470588235293</v>
      </c>
    </row>
    <row r="211" spans="1:6" ht="12.75" customHeight="1" x14ac:dyDescent="0.2">
      <c r="A211" s="57">
        <v>3431</v>
      </c>
      <c r="B211" s="247" t="s">
        <v>463</v>
      </c>
      <c r="C211" s="54" t="s">
        <v>464</v>
      </c>
      <c r="D211" s="257">
        <v>3961</v>
      </c>
      <c r="E211" s="257">
        <v>5971.79</v>
      </c>
      <c r="F211" s="56">
        <f t="shared" si="31"/>
        <v>150.76470588235293</v>
      </c>
    </row>
    <row r="212" spans="1:6" ht="12.75" customHeight="1" x14ac:dyDescent="0.2">
      <c r="A212" s="57">
        <v>3432</v>
      </c>
      <c r="B212" s="91" t="s">
        <v>465</v>
      </c>
      <c r="C212" s="54" t="s">
        <v>466</v>
      </c>
      <c r="D212" s="257"/>
      <c r="E212" s="257"/>
      <c r="F212" s="56" t="str">
        <f t="shared" si="31"/>
        <v>-</v>
      </c>
    </row>
    <row r="213" spans="1:6" ht="12.75" customHeight="1" x14ac:dyDescent="0.2">
      <c r="A213" s="57">
        <v>3433</v>
      </c>
      <c r="B213" s="91" t="s">
        <v>467</v>
      </c>
      <c r="C213" s="54" t="s">
        <v>468</v>
      </c>
      <c r="D213" s="257"/>
      <c r="E213" s="257"/>
      <c r="F213" s="56" t="str">
        <f t="shared" si="31"/>
        <v>-</v>
      </c>
    </row>
    <row r="214" spans="1:6" ht="12.75" customHeight="1" x14ac:dyDescent="0.2">
      <c r="A214" s="57">
        <v>3434</v>
      </c>
      <c r="B214" s="91" t="s">
        <v>469</v>
      </c>
      <c r="C214" s="54" t="s">
        <v>470</v>
      </c>
      <c r="D214" s="257"/>
      <c r="E214" s="257"/>
      <c r="F214" s="56" t="str">
        <f t="shared" si="31"/>
        <v>-</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c r="E221" s="257"/>
      <c r="F221" s="56" t="str">
        <f t="shared" si="31"/>
        <v>-</v>
      </c>
    </row>
    <row r="222" spans="1:6" ht="12.75" customHeight="1" x14ac:dyDescent="0.2">
      <c r="A222" s="57">
        <v>3523</v>
      </c>
      <c r="B222" s="91" t="s">
        <v>485</v>
      </c>
      <c r="C222" s="54" t="s">
        <v>486</v>
      </c>
      <c r="D222" s="257"/>
      <c r="E222" s="257"/>
      <c r="F222" s="56" t="str">
        <f t="shared" si="31"/>
        <v>-</v>
      </c>
    </row>
    <row r="223" spans="1:6" ht="24" x14ac:dyDescent="0.2">
      <c r="A223" s="57" t="s">
        <v>487</v>
      </c>
      <c r="B223" s="91" t="s">
        <v>488</v>
      </c>
      <c r="C223" s="54" t="s">
        <v>487</v>
      </c>
      <c r="D223" s="257"/>
      <c r="E223" s="257"/>
      <c r="F223" s="56" t="str">
        <f t="shared" si="31"/>
        <v>-</v>
      </c>
    </row>
    <row r="224" spans="1:6" ht="24" x14ac:dyDescent="0.2">
      <c r="A224" s="57">
        <v>36</v>
      </c>
      <c r="B224" s="91" t="s">
        <v>489</v>
      </c>
      <c r="C224" s="54" t="s">
        <v>490</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c r="E226" s="257"/>
      <c r="F226" s="56" t="str">
        <f t="shared" si="52"/>
        <v>-</v>
      </c>
    </row>
    <row r="227" spans="1:6" ht="12.75" customHeight="1" x14ac:dyDescent="0.2">
      <c r="A227" s="57">
        <v>3612</v>
      </c>
      <c r="B227" s="91" t="s">
        <v>495</v>
      </c>
      <c r="C227" s="54" t="s">
        <v>496</v>
      </c>
      <c r="D227" s="257"/>
      <c r="E227" s="257"/>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24"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c r="E232" s="257"/>
      <c r="F232" s="56" t="str">
        <f t="shared" si="52"/>
        <v>-</v>
      </c>
    </row>
    <row r="233" spans="1:6" ht="12.75" customHeight="1" x14ac:dyDescent="0.2">
      <c r="A233" s="57">
        <v>3632</v>
      </c>
      <c r="B233" s="91" t="s">
        <v>507</v>
      </c>
      <c r="C233" s="54" t="s">
        <v>508</v>
      </c>
      <c r="D233" s="257"/>
      <c r="E233" s="257"/>
      <c r="F233" s="56" t="str">
        <f t="shared" si="52"/>
        <v>-</v>
      </c>
    </row>
    <row r="234" spans="1:6" ht="12.75" customHeight="1" x14ac:dyDescent="0.2">
      <c r="A234" s="57" t="s">
        <v>509</v>
      </c>
      <c r="B234" s="91" t="s">
        <v>510</v>
      </c>
      <c r="C234" s="58" t="s">
        <v>509</v>
      </c>
      <c r="D234" s="257"/>
      <c r="E234" s="257"/>
      <c r="F234" s="56" t="str">
        <f t="shared" si="52"/>
        <v>-</v>
      </c>
    </row>
    <row r="235" spans="1:6" ht="24"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c r="E237" s="257"/>
      <c r="F237" s="56" t="str">
        <f t="shared" si="57"/>
        <v>-</v>
      </c>
    </row>
    <row r="238" spans="1:6" ht="12.75" customHeight="1" x14ac:dyDescent="0.2">
      <c r="A238" s="57" t="s">
        <v>517</v>
      </c>
      <c r="B238" s="91" t="s">
        <v>518</v>
      </c>
      <c r="C238" s="54" t="s">
        <v>517</v>
      </c>
      <c r="D238" s="257"/>
      <c r="E238" s="257"/>
      <c r="F238" s="56" t="str">
        <f t="shared" si="57"/>
        <v>-</v>
      </c>
    </row>
    <row r="239" spans="1:6" ht="12.75" customHeight="1" x14ac:dyDescent="0.2">
      <c r="A239" s="57" t="s">
        <v>519</v>
      </c>
      <c r="B239" s="91" t="s">
        <v>520</v>
      </c>
      <c r="C239" s="58" t="s">
        <v>519</v>
      </c>
      <c r="D239" s="257"/>
      <c r="E239" s="257"/>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c r="E241" s="257"/>
      <c r="F241" s="56" t="str">
        <f t="shared" si="59"/>
        <v>-</v>
      </c>
    </row>
    <row r="242" spans="1:6" ht="24" x14ac:dyDescent="0.2">
      <c r="A242" s="57">
        <v>3673</v>
      </c>
      <c r="B242" s="91" t="s">
        <v>525</v>
      </c>
      <c r="C242" s="54" t="s">
        <v>526</v>
      </c>
      <c r="D242" s="257"/>
      <c r="E242" s="257"/>
      <c r="F242" s="56" t="str">
        <f t="shared" si="59"/>
        <v>-</v>
      </c>
    </row>
    <row r="243" spans="1:6" ht="24"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c r="E245" s="257"/>
      <c r="F245" s="56" t="str">
        <f t="shared" si="61"/>
        <v>-</v>
      </c>
    </row>
    <row r="246" spans="1:6" ht="12.75" customHeight="1" x14ac:dyDescent="0.2">
      <c r="A246" s="57" t="s">
        <v>533</v>
      </c>
      <c r="B246" s="91" t="s">
        <v>534</v>
      </c>
      <c r="C246" s="54" t="s">
        <v>533</v>
      </c>
      <c r="D246" s="257"/>
      <c r="E246" s="257"/>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4" x14ac:dyDescent="0.2">
      <c r="A250" s="57" t="s">
        <v>539</v>
      </c>
      <c r="B250" s="91" t="s">
        <v>203</v>
      </c>
      <c r="C250" s="54" t="s">
        <v>539</v>
      </c>
      <c r="D250" s="257"/>
      <c r="E250" s="257"/>
      <c r="F250" s="56" t="str">
        <f t="shared" si="61"/>
        <v>-</v>
      </c>
    </row>
    <row r="251" spans="1:6" ht="24" x14ac:dyDescent="0.2">
      <c r="A251" s="57" t="s">
        <v>540</v>
      </c>
      <c r="B251" s="91" t="s">
        <v>205</v>
      </c>
      <c r="C251" s="54" t="s">
        <v>540</v>
      </c>
      <c r="D251" s="257"/>
      <c r="E251" s="257"/>
      <c r="F251" s="56" t="str">
        <f t="shared" si="61"/>
        <v>-</v>
      </c>
    </row>
    <row r="252" spans="1:6" ht="24" x14ac:dyDescent="0.2">
      <c r="A252" s="57">
        <v>37</v>
      </c>
      <c r="B252" s="91" t="s">
        <v>541</v>
      </c>
      <c r="C252" s="54" t="s">
        <v>542</v>
      </c>
      <c r="D252" s="55">
        <f t="shared" ref="D252:E252" si="63">D253+D259</f>
        <v>0</v>
      </c>
      <c r="E252" s="55">
        <f t="shared" si="63"/>
        <v>0</v>
      </c>
      <c r="F252" s="56" t="str">
        <f t="shared" ref="F252:F258" si="64">IF(D252&lt;&gt;0,IF(E252/D252&gt;=100,"&gt;&gt;100",E252/D252*100),"-")</f>
        <v>-</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c r="E254" s="257"/>
      <c r="F254" s="56" t="str">
        <f t="shared" si="64"/>
        <v>-</v>
      </c>
    </row>
    <row r="255" spans="1:6" ht="24" x14ac:dyDescent="0.2">
      <c r="A255" s="57">
        <v>3712</v>
      </c>
      <c r="B255" s="91" t="s">
        <v>547</v>
      </c>
      <c r="C255" s="54" t="s">
        <v>548</v>
      </c>
      <c r="D255" s="257"/>
      <c r="E255" s="257"/>
      <c r="F255" s="56" t="str">
        <f t="shared" si="64"/>
        <v>-</v>
      </c>
    </row>
    <row r="256" spans="1:6" ht="24" x14ac:dyDescent="0.2">
      <c r="A256" s="57" t="s">
        <v>549</v>
      </c>
      <c r="B256" s="91" t="s">
        <v>550</v>
      </c>
      <c r="C256" s="54" t="s">
        <v>549</v>
      </c>
      <c r="D256" s="257"/>
      <c r="E256" s="257"/>
      <c r="F256" s="56" t="str">
        <f t="shared" si="64"/>
        <v>-</v>
      </c>
    </row>
    <row r="257" spans="1:6" ht="24"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557</v>
      </c>
      <c r="C260" s="54" t="s">
        <v>558</v>
      </c>
      <c r="D260" s="257"/>
      <c r="E260" s="257"/>
      <c r="F260" s="56" t="str">
        <f t="shared" si="67"/>
        <v>-</v>
      </c>
    </row>
    <row r="261" spans="1:6" ht="12.75" customHeight="1" x14ac:dyDescent="0.2">
      <c r="A261" s="57">
        <v>3722</v>
      </c>
      <c r="B261" s="91" t="s">
        <v>559</v>
      </c>
      <c r="C261" s="54" t="s">
        <v>560</v>
      </c>
      <c r="D261" s="257"/>
      <c r="E261" s="257"/>
      <c r="F261" s="56" t="str">
        <f t="shared" si="67"/>
        <v>-</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565</v>
      </c>
      <c r="C264" s="54" t="s">
        <v>566</v>
      </c>
      <c r="D264" s="55">
        <f t="shared" ref="D264:E264" si="70">SUM(D265:D267)</f>
        <v>0</v>
      </c>
      <c r="E264" s="55">
        <f t="shared" si="70"/>
        <v>0</v>
      </c>
      <c r="F264" s="56" t="str">
        <f t="shared" si="69"/>
        <v>-</v>
      </c>
    </row>
    <row r="265" spans="1:6" ht="12.75" customHeight="1" x14ac:dyDescent="0.2">
      <c r="A265" s="57">
        <v>3811</v>
      </c>
      <c r="B265" s="91" t="s">
        <v>567</v>
      </c>
      <c r="C265" s="54" t="s">
        <v>568</v>
      </c>
      <c r="D265" s="257"/>
      <c r="E265" s="257"/>
      <c r="F265" s="56" t="str">
        <f t="shared" si="69"/>
        <v>-</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c r="E267" s="257"/>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c r="E269" s="257"/>
      <c r="F269" s="56" t="str">
        <f t="s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4"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c r="E274" s="257"/>
      <c r="F274" s="56" t="str">
        <f t="shared" si="74"/>
        <v>-</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c r="F278" s="56" t="str">
        <f t="shared" si="74"/>
        <v>-</v>
      </c>
    </row>
    <row r="279" spans="1:6" ht="12.75" customHeight="1" x14ac:dyDescent="0.2">
      <c r="A279" s="57">
        <v>386</v>
      </c>
      <c r="B279" s="93" t="s">
        <v>594</v>
      </c>
      <c r="C279" s="54" t="s">
        <v>595</v>
      </c>
      <c r="D279" s="55">
        <f t="shared" ref="D279:E279" si="75">SUM(D280:D284)</f>
        <v>0</v>
      </c>
      <c r="E279" s="55">
        <f t="shared" si="75"/>
        <v>0</v>
      </c>
      <c r="F279" s="56" t="str">
        <f t="shared" si="74"/>
        <v>-</v>
      </c>
    </row>
    <row r="280" spans="1:6" ht="24" x14ac:dyDescent="0.2">
      <c r="A280" s="57">
        <v>3861</v>
      </c>
      <c r="B280" s="91" t="s">
        <v>596</v>
      </c>
      <c r="C280" s="54" t="s">
        <v>597</v>
      </c>
      <c r="D280" s="257"/>
      <c r="E280" s="257"/>
      <c r="F280" s="56" t="str">
        <f t="shared" si="74"/>
        <v>-</v>
      </c>
    </row>
    <row r="281" spans="1:6" ht="24"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24"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3801070</v>
      </c>
      <c r="E289" s="55">
        <f t="shared" si="79"/>
        <v>4978105.2699999996</v>
      </c>
      <c r="F289" s="56">
        <f t="shared" si="76"/>
        <v>130.96589302485876</v>
      </c>
    </row>
    <row r="290" spans="1:6" ht="12.75" customHeight="1" x14ac:dyDescent="0.2">
      <c r="A290" s="57" t="s">
        <v>606</v>
      </c>
      <c r="B290" s="91" t="s">
        <v>617</v>
      </c>
      <c r="C290" s="54" t="s">
        <v>618</v>
      </c>
      <c r="D290" s="55">
        <f>IF(D6&gt;=D289,D6-D289,0)</f>
        <v>176384</v>
      </c>
      <c r="E290" s="55">
        <f>IF(E6&gt;=E289,E6-E289,0)</f>
        <v>144651.86000000034</v>
      </c>
      <c r="F290" s="56">
        <f t="shared" si="76"/>
        <v>82.009626723512525</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v>237393</v>
      </c>
      <c r="E292" s="257">
        <v>222001.53</v>
      </c>
      <c r="F292" s="56">
        <f t="shared" si="76"/>
        <v>93.516460047263394</v>
      </c>
    </row>
    <row r="293" spans="1:6" ht="12.75" customHeight="1" x14ac:dyDescent="0.2">
      <c r="A293" s="57">
        <v>92221</v>
      </c>
      <c r="B293" s="91" t="s">
        <v>623</v>
      </c>
      <c r="C293" s="54" t="s">
        <v>624</v>
      </c>
      <c r="D293" s="257"/>
      <c r="E293" s="257"/>
      <c r="F293" s="56" t="str">
        <f t="shared" si="76"/>
        <v>-</v>
      </c>
    </row>
    <row r="294" spans="1:6" ht="12.75" customHeight="1" x14ac:dyDescent="0.2">
      <c r="A294" s="57">
        <v>96</v>
      </c>
      <c r="B294" s="91" t="s">
        <v>625</v>
      </c>
      <c r="C294" s="54" t="s">
        <v>626</v>
      </c>
      <c r="D294" s="257">
        <v>320095</v>
      </c>
      <c r="E294" s="257">
        <v>497720.75</v>
      </c>
      <c r="F294" s="56">
        <f t="shared" si="76"/>
        <v>155.49157281432076</v>
      </c>
    </row>
    <row r="295" spans="1:6" ht="24" x14ac:dyDescent="0.2">
      <c r="A295" s="57">
        <v>9661</v>
      </c>
      <c r="B295" s="91" t="s">
        <v>627</v>
      </c>
      <c r="C295" s="54" t="s">
        <v>628</v>
      </c>
      <c r="D295" s="257">
        <v>320095</v>
      </c>
      <c r="E295" s="257">
        <v>497720.75</v>
      </c>
      <c r="F295" s="56">
        <f t="shared" si="76"/>
        <v>155.49157281432076</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634</v>
      </c>
      <c r="C299" s="54" t="s">
        <v>635</v>
      </c>
      <c r="D299" s="55">
        <f t="shared" ref="D299:E299" si="82">D300+D304</f>
        <v>0</v>
      </c>
      <c r="E299" s="55">
        <f t="shared" si="82"/>
        <v>0</v>
      </c>
      <c r="F299" s="56" t="str">
        <f t="shared" si="81"/>
        <v>-</v>
      </c>
    </row>
    <row r="300" spans="1:6" ht="24" x14ac:dyDescent="0.2">
      <c r="A300" s="57">
        <v>711</v>
      </c>
      <c r="B300" s="91" t="s">
        <v>636</v>
      </c>
      <c r="C300" s="54" t="s">
        <v>637</v>
      </c>
      <c r="D300" s="55">
        <f t="shared" ref="D300:E300" si="83">SUM(D301:D303)</f>
        <v>0</v>
      </c>
      <c r="E300" s="55">
        <f t="shared" si="83"/>
        <v>0</v>
      </c>
      <c r="F300" s="56" t="str">
        <f t="shared" si="81"/>
        <v>-</v>
      </c>
    </row>
    <row r="301" spans="1:6" ht="12.75" customHeight="1" x14ac:dyDescent="0.2">
      <c r="A301" s="57">
        <v>7111</v>
      </c>
      <c r="B301" s="91" t="s">
        <v>638</v>
      </c>
      <c r="C301" s="54" t="s">
        <v>639</v>
      </c>
      <c r="D301" s="257"/>
      <c r="E301" s="257"/>
      <c r="F301" s="56" t="str">
        <f t="shared" si="81"/>
        <v>-</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c r="E313" s="257"/>
      <c r="F313" s="56" t="str">
        <f t="shared" si="81"/>
        <v>-</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c r="E327" s="257"/>
      <c r="F327" s="56" t="str">
        <f t="shared" si="81"/>
        <v>-</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61544</v>
      </c>
      <c r="E350" s="55">
        <f t="shared" si="95"/>
        <v>0</v>
      </c>
      <c r="F350" s="56">
        <f t="shared" si="81"/>
        <v>0</v>
      </c>
    </row>
    <row r="351" spans="1:6" ht="12.75" customHeight="1" x14ac:dyDescent="0.2">
      <c r="A351" s="57">
        <v>41</v>
      </c>
      <c r="B351" s="91" t="s">
        <v>738</v>
      </c>
      <c r="C351" s="54" t="s">
        <v>739</v>
      </c>
      <c r="D351" s="55">
        <f t="shared" ref="D351:E351" si="96">D352+D356</f>
        <v>0</v>
      </c>
      <c r="E351" s="55">
        <f t="shared" si="96"/>
        <v>0</v>
      </c>
      <c r="F351" s="56" t="str">
        <f t="shared" si="81"/>
        <v>-</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c r="E353" s="257"/>
      <c r="F353" s="56" t="str">
        <f t="shared" si="81"/>
        <v>-</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0</v>
      </c>
      <c r="E356" s="55">
        <f t="shared" si="98"/>
        <v>0</v>
      </c>
      <c r="F356" s="56" t="str">
        <f t="shared" si="81"/>
        <v>-</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c r="E359" s="257"/>
      <c r="F359" s="56" t="str">
        <f t="shared" si="81"/>
        <v>-</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c r="E362" s="257"/>
      <c r="F362" s="56" t="str">
        <f t="shared" si="81"/>
        <v>-</v>
      </c>
    </row>
    <row r="363" spans="1:6" ht="24" x14ac:dyDescent="0.2">
      <c r="A363" s="57">
        <v>42</v>
      </c>
      <c r="B363" s="247" t="s">
        <v>754</v>
      </c>
      <c r="C363" s="54" t="s">
        <v>755</v>
      </c>
      <c r="D363" s="55">
        <f t="shared" ref="D363:E363" si="99">D364+D369+D378+D383+D388+D391</f>
        <v>51514</v>
      </c>
      <c r="E363" s="55">
        <f t="shared" si="99"/>
        <v>0</v>
      </c>
      <c r="F363" s="56">
        <f t="shared" si="81"/>
        <v>0</v>
      </c>
    </row>
    <row r="364" spans="1:6" ht="12.75" customHeight="1" x14ac:dyDescent="0.2">
      <c r="A364" s="57">
        <v>421</v>
      </c>
      <c r="B364" s="91" t="s">
        <v>756</v>
      </c>
      <c r="C364" s="54" t="s">
        <v>757</v>
      </c>
      <c r="D364" s="55">
        <f t="shared" ref="D364:E364" si="100">SUM(D365:D368)</f>
        <v>0</v>
      </c>
      <c r="E364" s="55">
        <f t="shared" si="100"/>
        <v>0</v>
      </c>
      <c r="F364" s="56" t="str">
        <f t="shared" si="81"/>
        <v>-</v>
      </c>
    </row>
    <row r="365" spans="1:6" ht="12.75" customHeight="1" x14ac:dyDescent="0.2">
      <c r="A365" s="57">
        <v>4211</v>
      </c>
      <c r="B365" s="91" t="s">
        <v>662</v>
      </c>
      <c r="C365" s="54" t="s">
        <v>758</v>
      </c>
      <c r="D365" s="257"/>
      <c r="E365" s="257"/>
      <c r="F365" s="56" t="str">
        <f t="shared" si="81"/>
        <v>-</v>
      </c>
    </row>
    <row r="366" spans="1:6" ht="12.75" customHeight="1" x14ac:dyDescent="0.2">
      <c r="A366" s="57">
        <v>4212</v>
      </c>
      <c r="B366" s="91" t="s">
        <v>664</v>
      </c>
      <c r="C366" s="54" t="s">
        <v>759</v>
      </c>
      <c r="D366" s="257"/>
      <c r="E366" s="257"/>
      <c r="F366" s="56" t="str">
        <f t="shared" si="81"/>
        <v>-</v>
      </c>
    </row>
    <row r="367" spans="1:6" ht="12.75" customHeight="1" x14ac:dyDescent="0.2">
      <c r="A367" s="57">
        <v>4213</v>
      </c>
      <c r="B367" s="91" t="s">
        <v>666</v>
      </c>
      <c r="C367" s="54" t="s">
        <v>760</v>
      </c>
      <c r="D367" s="257"/>
      <c r="E367" s="257"/>
      <c r="F367" s="56" t="str">
        <f t="shared" si="81"/>
        <v>-</v>
      </c>
    </row>
    <row r="368" spans="1:6" ht="12.75" customHeight="1" x14ac:dyDescent="0.2">
      <c r="A368" s="57">
        <v>4214</v>
      </c>
      <c r="B368" s="91" t="s">
        <v>668</v>
      </c>
      <c r="C368" s="54" t="s">
        <v>761</v>
      </c>
      <c r="D368" s="257"/>
      <c r="E368" s="257"/>
      <c r="F368" s="56" t="str">
        <f t="shared" si="81"/>
        <v>-</v>
      </c>
    </row>
    <row r="369" spans="1:6" ht="12.75" customHeight="1" x14ac:dyDescent="0.2">
      <c r="A369" s="57">
        <v>422</v>
      </c>
      <c r="B369" s="91" t="s">
        <v>762</v>
      </c>
      <c r="C369" s="54" t="s">
        <v>763</v>
      </c>
      <c r="D369" s="55">
        <f t="shared" ref="D369:E369" si="101">SUM(D370:D377)</f>
        <v>51514</v>
      </c>
      <c r="E369" s="55">
        <f t="shared" si="101"/>
        <v>0</v>
      </c>
      <c r="F369" s="56">
        <f t="shared" si="81"/>
        <v>0</v>
      </c>
    </row>
    <row r="370" spans="1:6" ht="12.75" customHeight="1" x14ac:dyDescent="0.2">
      <c r="A370" s="57">
        <v>4221</v>
      </c>
      <c r="B370" s="91" t="s">
        <v>672</v>
      </c>
      <c r="C370" s="54" t="s">
        <v>764</v>
      </c>
      <c r="D370" s="257">
        <v>23474</v>
      </c>
      <c r="E370" s="257"/>
      <c r="F370" s="56">
        <f t="shared" si="81"/>
        <v>0</v>
      </c>
    </row>
    <row r="371" spans="1:6" ht="12.75" customHeight="1" x14ac:dyDescent="0.2">
      <c r="A371" s="57">
        <v>4222</v>
      </c>
      <c r="B371" s="91" t="s">
        <v>765</v>
      </c>
      <c r="C371" s="54" t="s">
        <v>766</v>
      </c>
      <c r="D371" s="257"/>
      <c r="E371" s="257"/>
      <c r="F371" s="56" t="str">
        <f t="shared" si="81"/>
        <v>-</v>
      </c>
    </row>
    <row r="372" spans="1:6" ht="12.75" customHeight="1" x14ac:dyDescent="0.2">
      <c r="A372" s="57">
        <v>4223</v>
      </c>
      <c r="B372" s="91" t="s">
        <v>676</v>
      </c>
      <c r="C372" s="54" t="s">
        <v>767</v>
      </c>
      <c r="D372" s="257">
        <v>28040</v>
      </c>
      <c r="E372" s="257"/>
      <c r="F372" s="56">
        <f t="shared" si="81"/>
        <v>0</v>
      </c>
    </row>
    <row r="373" spans="1:6" ht="12.75" customHeight="1" x14ac:dyDescent="0.2">
      <c r="A373" s="57">
        <v>4224</v>
      </c>
      <c r="B373" s="91" t="s">
        <v>678</v>
      </c>
      <c r="C373" s="54" t="s">
        <v>768</v>
      </c>
      <c r="D373" s="257"/>
      <c r="E373" s="257"/>
      <c r="F373" s="56" t="str">
        <f t="shared" si="81"/>
        <v>-</v>
      </c>
    </row>
    <row r="374" spans="1:6" ht="12.75" customHeight="1" x14ac:dyDescent="0.2">
      <c r="A374" s="57">
        <v>4225</v>
      </c>
      <c r="B374" s="91" t="s">
        <v>680</v>
      </c>
      <c r="C374" s="54" t="s">
        <v>769</v>
      </c>
      <c r="D374" s="257"/>
      <c r="E374" s="257"/>
      <c r="F374" s="56" t="str">
        <f t="shared" si="81"/>
        <v>-</v>
      </c>
    </row>
    <row r="375" spans="1:6" ht="12.75" customHeight="1" x14ac:dyDescent="0.2">
      <c r="A375" s="57">
        <v>4226</v>
      </c>
      <c r="B375" s="91" t="s">
        <v>682</v>
      </c>
      <c r="C375" s="54" t="s">
        <v>770</v>
      </c>
      <c r="D375" s="257"/>
      <c r="E375" s="257"/>
      <c r="F375" s="56" t="str">
        <f t="shared" si="81"/>
        <v>-</v>
      </c>
    </row>
    <row r="376" spans="1:6" ht="12.75" customHeight="1" x14ac:dyDescent="0.2">
      <c r="A376" s="57">
        <v>4227</v>
      </c>
      <c r="B376" s="247" t="s">
        <v>684</v>
      </c>
      <c r="C376" s="54" t="s">
        <v>771</v>
      </c>
      <c r="D376" s="257"/>
      <c r="E376" s="257"/>
      <c r="F376" s="56" t="str">
        <f t="shared" si="81"/>
        <v>-</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c r="E381" s="257"/>
      <c r="F381" s="56" t="str">
        <f t="shared" si="81"/>
        <v>-</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c r="E384" s="257"/>
      <c r="F384" s="56" t="str">
        <f t="shared" si="81"/>
        <v>-</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c r="E393" s="257"/>
      <c r="F393" s="56" t="str">
        <f t="shared" si="81"/>
        <v>-</v>
      </c>
    </row>
    <row r="394" spans="1:6" ht="12.75" customHeight="1" x14ac:dyDescent="0.2">
      <c r="A394" s="57">
        <v>4263</v>
      </c>
      <c r="B394" s="91" t="s">
        <v>720</v>
      </c>
      <c r="C394" s="54" t="s">
        <v>795</v>
      </c>
      <c r="D394" s="257"/>
      <c r="E394" s="257"/>
      <c r="F394" s="56" t="str">
        <f t="shared" si="81"/>
        <v>-</v>
      </c>
    </row>
    <row r="395" spans="1:6" ht="12.75" customHeight="1" x14ac:dyDescent="0.2">
      <c r="A395" s="57">
        <v>4264</v>
      </c>
      <c r="B395" s="91" t="s">
        <v>722</v>
      </c>
      <c r="C395" s="54" t="s">
        <v>796</v>
      </c>
      <c r="D395" s="257"/>
      <c r="E395" s="257"/>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10030</v>
      </c>
      <c r="E402" s="55">
        <f t="shared" si="109"/>
        <v>0</v>
      </c>
      <c r="F402" s="56">
        <f t="shared" si="81"/>
        <v>0</v>
      </c>
    </row>
    <row r="403" spans="1:6" ht="12.75" customHeight="1" x14ac:dyDescent="0.2">
      <c r="A403" s="57">
        <v>451</v>
      </c>
      <c r="B403" s="91" t="s">
        <v>809</v>
      </c>
      <c r="C403" s="54" t="s">
        <v>810</v>
      </c>
      <c r="D403" s="257">
        <v>10030</v>
      </c>
      <c r="E403" s="257"/>
      <c r="F403" s="56">
        <f t="shared" si="81"/>
        <v>0</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61544</v>
      </c>
      <c r="E408" s="55">
        <f t="shared" si="111"/>
        <v>0</v>
      </c>
      <c r="F408" s="56">
        <f t="shared" si="81"/>
        <v>0</v>
      </c>
    </row>
    <row r="409" spans="1:6" ht="12.75" customHeight="1" x14ac:dyDescent="0.2">
      <c r="A409" s="57">
        <v>92212</v>
      </c>
      <c r="B409" s="91" t="s">
        <v>821</v>
      </c>
      <c r="C409" s="54" t="s">
        <v>822</v>
      </c>
      <c r="D409" s="257"/>
      <c r="E409" s="257"/>
      <c r="F409" s="56" t="str">
        <f t="shared" si="81"/>
        <v>-</v>
      </c>
    </row>
    <row r="410" spans="1:6" ht="12.75" customHeight="1" x14ac:dyDescent="0.2">
      <c r="A410" s="57">
        <v>92222</v>
      </c>
      <c r="B410" s="91" t="s">
        <v>823</v>
      </c>
      <c r="C410" s="54" t="s">
        <v>824</v>
      </c>
      <c r="D410" s="257"/>
      <c r="E410" s="257"/>
      <c r="F410" s="56" t="str">
        <f t="shared" si="81"/>
        <v>-</v>
      </c>
    </row>
    <row r="411" spans="1:6" ht="12.75" customHeight="1" x14ac:dyDescent="0.2">
      <c r="A411" s="57">
        <v>97</v>
      </c>
      <c r="B411" s="91" t="s">
        <v>825</v>
      </c>
      <c r="C411" s="54" t="s">
        <v>826</v>
      </c>
      <c r="D411" s="257"/>
      <c r="E411" s="257"/>
      <c r="F411" s="56" t="str">
        <f t="shared" si="81"/>
        <v>-</v>
      </c>
    </row>
    <row r="412" spans="1:6" ht="12.75" customHeight="1" x14ac:dyDescent="0.2">
      <c r="A412" s="57" t="s">
        <v>606</v>
      </c>
      <c r="B412" s="91" t="s">
        <v>827</v>
      </c>
      <c r="C412" s="54" t="s">
        <v>828</v>
      </c>
      <c r="D412" s="55">
        <f>D6+D298</f>
        <v>3977454</v>
      </c>
      <c r="E412" s="55">
        <f>E6+E298</f>
        <v>5122757.13</v>
      </c>
      <c r="F412" s="56">
        <f t="shared" si="81"/>
        <v>128.79488059447073</v>
      </c>
    </row>
    <row r="413" spans="1:6" ht="12.75" customHeight="1" x14ac:dyDescent="0.2">
      <c r="A413" s="57" t="s">
        <v>606</v>
      </c>
      <c r="B413" s="91" t="s">
        <v>829</v>
      </c>
      <c r="C413" s="54" t="s">
        <v>830</v>
      </c>
      <c r="D413" s="55">
        <f t="shared" ref="D413:E413" si="112">D289+D350</f>
        <v>3862614</v>
      </c>
      <c r="E413" s="55">
        <f t="shared" si="112"/>
        <v>4978105.2699999996</v>
      </c>
      <c r="F413" s="56">
        <f t="shared" si="81"/>
        <v>128.87918052386286</v>
      </c>
    </row>
    <row r="414" spans="1:6" ht="12.75" customHeight="1" x14ac:dyDescent="0.2">
      <c r="A414" s="57" t="s">
        <v>606</v>
      </c>
      <c r="B414" s="91" t="s">
        <v>831</v>
      </c>
      <c r="C414" s="54" t="s">
        <v>832</v>
      </c>
      <c r="D414" s="55">
        <f t="shared" ref="D414:E414" si="113">IF(D412&gt;=D413,D412-D413,0)</f>
        <v>114840</v>
      </c>
      <c r="E414" s="55">
        <f t="shared" si="113"/>
        <v>144651.86000000034</v>
      </c>
      <c r="F414" s="56">
        <f t="shared" si="81"/>
        <v>125.95947405085366</v>
      </c>
    </row>
    <row r="415" spans="1:6" ht="12.75" customHeight="1" x14ac:dyDescent="0.2">
      <c r="A415" s="57" t="s">
        <v>606</v>
      </c>
      <c r="B415" s="91" t="s">
        <v>833</v>
      </c>
      <c r="C415" s="54" t="s">
        <v>834</v>
      </c>
      <c r="D415" s="55">
        <f t="shared" ref="D415:E415" si="114">IF(D413&gt;=D412,D413-D412,0)</f>
        <v>0</v>
      </c>
      <c r="E415" s="55">
        <f t="shared" si="114"/>
        <v>0</v>
      </c>
      <c r="F415" s="56" t="str">
        <f t="shared" si="81"/>
        <v>-</v>
      </c>
    </row>
    <row r="416" spans="1:6" ht="12.75" customHeight="1" x14ac:dyDescent="0.2">
      <c r="A416" s="65" t="s">
        <v>835</v>
      </c>
      <c r="B416" s="247" t="s">
        <v>836</v>
      </c>
      <c r="C416" s="66" t="s">
        <v>837</v>
      </c>
      <c r="D416" s="55">
        <f t="shared" ref="D416:E416" si="115">IF(D292-D293+D409-D410&gt;=0,D292-D293+D409-D410,0)</f>
        <v>237393</v>
      </c>
      <c r="E416" s="55">
        <f t="shared" si="115"/>
        <v>222001.53</v>
      </c>
      <c r="F416" s="56">
        <f t="shared" si="81"/>
        <v>93.516460047263394</v>
      </c>
    </row>
    <row r="417" spans="1:6" ht="12.75" customHeight="1" x14ac:dyDescent="0.2">
      <c r="A417" s="65" t="s">
        <v>835</v>
      </c>
      <c r="B417" s="91" t="s">
        <v>838</v>
      </c>
      <c r="C417" s="66" t="s">
        <v>839</v>
      </c>
      <c r="D417" s="55">
        <f t="shared" ref="D417:E417" si="116">IF(D293-D292+D410-D409&gt;=0,D293-D292+D410-D409,0)</f>
        <v>0</v>
      </c>
      <c r="E417" s="55">
        <f t="shared" si="116"/>
        <v>0</v>
      </c>
      <c r="F417" s="56" t="str">
        <f t="shared" si="81"/>
        <v>-</v>
      </c>
    </row>
    <row r="418" spans="1:6" ht="12.75" customHeight="1" x14ac:dyDescent="0.2">
      <c r="A418" s="60" t="s">
        <v>840</v>
      </c>
      <c r="B418" s="248" t="s">
        <v>841</v>
      </c>
      <c r="C418" s="61" t="s">
        <v>842</v>
      </c>
      <c r="D418" s="67">
        <f t="shared" ref="D418:E418" si="117">D294+D411</f>
        <v>320095</v>
      </c>
      <c r="E418" s="67">
        <f t="shared" si="117"/>
        <v>497720.75</v>
      </c>
      <c r="F418" s="62">
        <f t="shared" si="81"/>
        <v>155.49157281432076</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c r="E428" s="257"/>
      <c r="F428" s="56" t="str">
        <f t="shared" si="119"/>
        <v>-</v>
      </c>
    </row>
    <row r="429" spans="1:6" ht="24" x14ac:dyDescent="0.2">
      <c r="A429" s="57">
        <v>8122</v>
      </c>
      <c r="B429" s="247" t="s">
        <v>862</v>
      </c>
      <c r="C429" s="54" t="s">
        <v>863</v>
      </c>
      <c r="D429" s="257"/>
      <c r="E429" s="257"/>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24" x14ac:dyDescent="0.2">
      <c r="A434" s="57">
        <v>814</v>
      </c>
      <c r="B434" s="247" t="s">
        <v>872</v>
      </c>
      <c r="C434" s="54" t="s">
        <v>873</v>
      </c>
      <c r="D434" s="257"/>
      <c r="E434" s="257"/>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24" x14ac:dyDescent="0.2">
      <c r="A437" s="57">
        <v>8154</v>
      </c>
      <c r="B437" s="91" t="s">
        <v>878</v>
      </c>
      <c r="C437" s="54" t="s">
        <v>879</v>
      </c>
      <c r="D437" s="257"/>
      <c r="E437" s="257"/>
      <c r="F437" s="56" t="str">
        <f t="shared" si="119"/>
        <v>-</v>
      </c>
    </row>
    <row r="438" spans="1:6" ht="24"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4" x14ac:dyDescent="0.2">
      <c r="A453" s="57">
        <v>8176</v>
      </c>
      <c r="B453" s="91" t="s">
        <v>910</v>
      </c>
      <c r="C453" s="54" t="s">
        <v>911</v>
      </c>
      <c r="D453" s="257"/>
      <c r="E453" s="257"/>
      <c r="F453" s="56" t="str">
        <f t="shared" si="119"/>
        <v>-</v>
      </c>
    </row>
    <row r="454" spans="1:6" ht="24"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c r="E456" s="257"/>
      <c r="F456" s="56" t="str">
        <f t="shared" si="119"/>
        <v>-</v>
      </c>
    </row>
    <row r="457" spans="1:6" ht="24"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24" x14ac:dyDescent="0.2">
      <c r="A477" s="57">
        <v>832</v>
      </c>
      <c r="B477" s="247" t="s">
        <v>958</v>
      </c>
      <c r="C477" s="54" t="s">
        <v>959</v>
      </c>
      <c r="D477" s="257"/>
      <c r="E477" s="257"/>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c r="E491" s="257"/>
      <c r="F491" s="56" t="str">
        <f t="shared" si="119"/>
        <v>-</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c r="E496" s="257"/>
      <c r="F496" s="56" t="str">
        <f t="shared" si="119"/>
        <v>-</v>
      </c>
    </row>
    <row r="497" spans="1:6" ht="12.75" customHeight="1" x14ac:dyDescent="0.2">
      <c r="A497" s="57">
        <v>8444</v>
      </c>
      <c r="B497" s="91" t="s">
        <v>998</v>
      </c>
      <c r="C497" s="54" t="s">
        <v>999</v>
      </c>
      <c r="D497" s="257"/>
      <c r="E497" s="257"/>
      <c r="F497" s="56" t="str">
        <f t="shared" si="119"/>
        <v>-</v>
      </c>
    </row>
    <row r="498" spans="1:6" ht="24"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4"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0</v>
      </c>
      <c r="E528" s="55">
        <f t="shared" si="148"/>
        <v>0</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c r="E536" s="257"/>
      <c r="F536" s="56" t="str">
        <f t="shared" si="119"/>
        <v>-</v>
      </c>
    </row>
    <row r="537" spans="1:6" ht="24" x14ac:dyDescent="0.2">
      <c r="A537" s="57">
        <v>5122</v>
      </c>
      <c r="B537" s="91" t="s">
        <v>1078</v>
      </c>
      <c r="C537" s="54" t="s">
        <v>1079</v>
      </c>
      <c r="D537" s="257"/>
      <c r="E537" s="257"/>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24"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4"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c r="E564" s="257"/>
      <c r="F564" s="56" t="str">
        <f t="shared" si="119"/>
        <v>-</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4" x14ac:dyDescent="0.2">
      <c r="A593" s="57">
        <v>54</v>
      </c>
      <c r="B593" s="247" t="s">
        <v>1181</v>
      </c>
      <c r="C593" s="54" t="s">
        <v>1182</v>
      </c>
      <c r="D593" s="55">
        <f t="shared" ref="D593:E593" si="167">D594+D599+D603+D605+D612+D617</f>
        <v>0</v>
      </c>
      <c r="E593" s="55">
        <f t="shared" si="167"/>
        <v>0</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24" x14ac:dyDescent="0.2">
      <c r="A601" s="57">
        <v>5423</v>
      </c>
      <c r="B601" s="91" t="s">
        <v>1197</v>
      </c>
      <c r="C601" s="54" t="s">
        <v>1198</v>
      </c>
      <c r="D601" s="257"/>
      <c r="E601" s="257"/>
      <c r="F601" s="56" t="str">
        <f t="shared" si="119"/>
        <v>-</v>
      </c>
    </row>
    <row r="602" spans="1:6" ht="24" x14ac:dyDescent="0.2">
      <c r="A602" s="57">
        <v>5424</v>
      </c>
      <c r="B602" s="91" t="s">
        <v>1199</v>
      </c>
      <c r="C602" s="54" t="s">
        <v>1200</v>
      </c>
      <c r="D602" s="257"/>
      <c r="E602" s="257"/>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c r="E606" s="257"/>
      <c r="F606" s="56" t="str">
        <f t="shared" si="119"/>
        <v>-</v>
      </c>
    </row>
    <row r="607" spans="1:6" ht="24" x14ac:dyDescent="0.2">
      <c r="A607" s="57">
        <v>5444</v>
      </c>
      <c r="B607" s="247" t="s">
        <v>1209</v>
      </c>
      <c r="C607" s="54" t="s">
        <v>1210</v>
      </c>
      <c r="D607" s="257"/>
      <c r="E607" s="257"/>
      <c r="F607" s="56" t="str">
        <f t="shared" si="119"/>
        <v>-</v>
      </c>
    </row>
    <row r="608" spans="1:6" ht="24"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24" x14ac:dyDescent="0.2">
      <c r="A611" s="57">
        <v>5448</v>
      </c>
      <c r="B611" s="91" t="s">
        <v>1217</v>
      </c>
      <c r="C611" s="54" t="s">
        <v>1218</v>
      </c>
      <c r="D611" s="257"/>
      <c r="E611" s="257"/>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24" x14ac:dyDescent="0.2">
      <c r="A617" s="57">
        <v>547</v>
      </c>
      <c r="B617" s="91" t="s">
        <v>1229</v>
      </c>
      <c r="C617" s="54" t="s">
        <v>1230</v>
      </c>
      <c r="D617" s="55">
        <f t="shared" ref="D617:E617" si="173">SUM(D618:D624)</f>
        <v>0</v>
      </c>
      <c r="E617" s="55">
        <f t="shared" si="173"/>
        <v>0</v>
      </c>
      <c r="F617" s="56" t="str">
        <f t="shared" si="119"/>
        <v>-</v>
      </c>
    </row>
    <row r="618" spans="1:6" ht="12.75" customHeight="1" x14ac:dyDescent="0.2">
      <c r="A618" s="57">
        <v>5471</v>
      </c>
      <c r="B618" s="91" t="s">
        <v>1231</v>
      </c>
      <c r="C618" s="54" t="s">
        <v>1232</v>
      </c>
      <c r="D618" s="257"/>
      <c r="E618" s="257"/>
      <c r="F618" s="56" t="str">
        <f t="shared" si="119"/>
        <v>-</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4" x14ac:dyDescent="0.2">
      <c r="A623" s="57">
        <v>5476</v>
      </c>
      <c r="B623" s="91" t="s">
        <v>1241</v>
      </c>
      <c r="C623" s="54" t="s">
        <v>1242</v>
      </c>
      <c r="D623" s="257"/>
      <c r="E623" s="257"/>
      <c r="F623" s="56" t="str">
        <f t="shared" si="119"/>
        <v>-</v>
      </c>
    </row>
    <row r="624" spans="1:6" ht="24"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0</v>
      </c>
      <c r="E636" s="55">
        <f t="shared" si="179"/>
        <v>0</v>
      </c>
      <c r="F636" s="56" t="str">
        <f t="shared" si="119"/>
        <v>-</v>
      </c>
    </row>
    <row r="637" spans="1:6" ht="12.75" customHeight="1" x14ac:dyDescent="0.2">
      <c r="A637" s="57">
        <v>92213</v>
      </c>
      <c r="B637" s="91" t="s">
        <v>1269</v>
      </c>
      <c r="C637" s="54" t="s">
        <v>1270</v>
      </c>
      <c r="D637" s="257"/>
      <c r="E637" s="257"/>
      <c r="F637" s="56" t="str">
        <f t="shared" si="119"/>
        <v>-</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3977454</v>
      </c>
      <c r="E639" s="55">
        <f t="shared" si="180"/>
        <v>5122757.13</v>
      </c>
      <c r="F639" s="56">
        <f t="shared" si="119"/>
        <v>128.79488059447073</v>
      </c>
    </row>
    <row r="640" spans="1:6" ht="12.75" customHeight="1" x14ac:dyDescent="0.2">
      <c r="A640" s="57" t="s">
        <v>606</v>
      </c>
      <c r="B640" s="91" t="s">
        <v>1275</v>
      </c>
      <c r="C640" s="54" t="s">
        <v>1276</v>
      </c>
      <c r="D640" s="55">
        <f t="shared" ref="D640:E640" si="181">D413+D528</f>
        <v>3862614</v>
      </c>
      <c r="E640" s="55">
        <f t="shared" si="181"/>
        <v>4978105.2699999996</v>
      </c>
      <c r="F640" s="56">
        <f t="shared" si="119"/>
        <v>128.87918052386286</v>
      </c>
    </row>
    <row r="641" spans="1:6" ht="12.75" customHeight="1" x14ac:dyDescent="0.2">
      <c r="A641" s="57" t="s">
        <v>606</v>
      </c>
      <c r="B641" s="91" t="s">
        <v>1277</v>
      </c>
      <c r="C641" s="54" t="s">
        <v>1278</v>
      </c>
      <c r="D641" s="55">
        <f t="shared" ref="D641:E641" si="182">IF(D639&gt;=D640,D639-D640,0)</f>
        <v>114840</v>
      </c>
      <c r="E641" s="55">
        <f t="shared" si="182"/>
        <v>144651.86000000034</v>
      </c>
      <c r="F641" s="56">
        <f t="shared" si="119"/>
        <v>125.95947405085366</v>
      </c>
    </row>
    <row r="642" spans="1:6" ht="12.75" customHeight="1" x14ac:dyDescent="0.2">
      <c r="A642" s="57" t="s">
        <v>606</v>
      </c>
      <c r="B642" s="91" t="s">
        <v>1279</v>
      </c>
      <c r="C642" s="54" t="s">
        <v>1280</v>
      </c>
      <c r="D642" s="55">
        <f t="shared" ref="D642:E642" si="183">IF(D640&gt;=D639,D640-D639,0)</f>
        <v>0</v>
      </c>
      <c r="E642" s="55">
        <f t="shared" si="183"/>
        <v>0</v>
      </c>
      <c r="F642" s="56" t="str">
        <f t="shared" si="119"/>
        <v>-</v>
      </c>
    </row>
    <row r="643" spans="1:6" ht="24" x14ac:dyDescent="0.2">
      <c r="A643" s="65" t="s">
        <v>1281</v>
      </c>
      <c r="B643" s="91" t="s">
        <v>1282</v>
      </c>
      <c r="C643" s="66" t="s">
        <v>1281</v>
      </c>
      <c r="D643" s="55">
        <f t="shared" ref="D643:E643" si="184">IF(D416-D417+D637-D638&gt;=0,D416-D417+D637-D638,0)</f>
        <v>237393</v>
      </c>
      <c r="E643" s="55">
        <f t="shared" si="184"/>
        <v>222001.53</v>
      </c>
      <c r="F643" s="56">
        <f t="shared" si="119"/>
        <v>93.516460047263394</v>
      </c>
    </row>
    <row r="644" spans="1:6" ht="24" x14ac:dyDescent="0.2">
      <c r="A644" s="65" t="s">
        <v>1283</v>
      </c>
      <c r="B644" s="91" t="s">
        <v>1284</v>
      </c>
      <c r="C644" s="66" t="s">
        <v>1283</v>
      </c>
      <c r="D644" s="55">
        <f t="shared" ref="D644:E644" si="185">IF(D417-D416+D638-D637&gt;=0,D417-D416+D638-D637,0)</f>
        <v>0</v>
      </c>
      <c r="E644" s="55">
        <f t="shared" si="185"/>
        <v>0</v>
      </c>
      <c r="F644" s="56" t="str">
        <f t="shared" si="119"/>
        <v>-</v>
      </c>
    </row>
    <row r="645" spans="1:6" ht="24" x14ac:dyDescent="0.2">
      <c r="A645" s="57" t="s">
        <v>606</v>
      </c>
      <c r="B645" s="91" t="s">
        <v>1285</v>
      </c>
      <c r="C645" s="54" t="s">
        <v>1286</v>
      </c>
      <c r="D645" s="55">
        <f t="shared" ref="D645:E645" si="186">IF(D641+D643-D642-D644&gt;=0,D641+D643-D642-D644,0)</f>
        <v>352233</v>
      </c>
      <c r="E645" s="55">
        <f t="shared" si="186"/>
        <v>366653.39000000036</v>
      </c>
      <c r="F645" s="56">
        <f t="shared" si="119"/>
        <v>104.0939917611355</v>
      </c>
    </row>
    <row r="646" spans="1:6" ht="24" x14ac:dyDescent="0.2">
      <c r="A646" s="57" t="s">
        <v>606</v>
      </c>
      <c r="B646" s="91" t="s">
        <v>1287</v>
      </c>
      <c r="C646" s="54" t="s">
        <v>1288</v>
      </c>
      <c r="D646" s="55">
        <f t="shared" ref="D646:E646" si="187">IF(D642+D644-D641-D643&gt;=0,D642+D644-D641-D643,0)</f>
        <v>0</v>
      </c>
      <c r="E646" s="55">
        <f t="shared" si="187"/>
        <v>0</v>
      </c>
      <c r="F646" s="56" t="str">
        <f t="shared" si="119"/>
        <v>-</v>
      </c>
    </row>
    <row r="647" spans="1:6" ht="24" x14ac:dyDescent="0.2">
      <c r="A647" s="60" t="s">
        <v>1289</v>
      </c>
      <c r="B647" s="248" t="s">
        <v>1290</v>
      </c>
      <c r="C647" s="61" t="s">
        <v>1289</v>
      </c>
      <c r="D647" s="258"/>
      <c r="E647" s="258"/>
      <c r="F647" s="62" t="str">
        <f t="shared" si="119"/>
        <v>-</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356140</v>
      </c>
      <c r="E649" s="257">
        <v>133934.22</v>
      </c>
      <c r="F649" s="56">
        <f t="shared" ref="F649:F724" si="188">IF(D649&lt;&gt;0,IF(E649/D649&gt;=100,"&gt;&gt;100",E649/D649*100),"-")</f>
        <v>37.607182568652775</v>
      </c>
    </row>
    <row r="650" spans="1:6" ht="12.75" customHeight="1" x14ac:dyDescent="0.2">
      <c r="A650" s="57" t="s">
        <v>1294</v>
      </c>
      <c r="B650" s="91" t="s">
        <v>1295</v>
      </c>
      <c r="C650" s="54" t="s">
        <v>1294</v>
      </c>
      <c r="D650" s="257">
        <v>3977454</v>
      </c>
      <c r="E650" s="257">
        <v>5254603.1500000004</v>
      </c>
      <c r="F650" s="56">
        <f t="shared" si="188"/>
        <v>132.10971515949652</v>
      </c>
    </row>
    <row r="651" spans="1:6" ht="12.75" customHeight="1" x14ac:dyDescent="0.2">
      <c r="A651" s="57" t="s">
        <v>1296</v>
      </c>
      <c r="B651" s="91" t="s">
        <v>1297</v>
      </c>
      <c r="C651" s="54" t="s">
        <v>1296</v>
      </c>
      <c r="D651" s="257">
        <v>4035842</v>
      </c>
      <c r="E651" s="257">
        <v>5021883.9800000004</v>
      </c>
      <c r="F651" s="56">
        <f t="shared" si="188"/>
        <v>124.43212543999493</v>
      </c>
    </row>
    <row r="652" spans="1:6" ht="24" x14ac:dyDescent="0.2">
      <c r="A652" s="57">
        <v>11</v>
      </c>
      <c r="B652" s="91" t="s">
        <v>1298</v>
      </c>
      <c r="C652" s="54" t="s">
        <v>1299</v>
      </c>
      <c r="D652" s="55">
        <f t="shared" ref="D652:E652" si="189">+D649+D650-D651</f>
        <v>297752</v>
      </c>
      <c r="E652" s="55">
        <f t="shared" si="189"/>
        <v>366653.38999999966</v>
      </c>
      <c r="F652" s="56">
        <f t="shared" si="188"/>
        <v>123.14052970257114</v>
      </c>
    </row>
    <row r="653" spans="1:6" ht="24" x14ac:dyDescent="0.2">
      <c r="A653" s="57" t="s">
        <v>606</v>
      </c>
      <c r="B653" s="91" t="s">
        <v>1300</v>
      </c>
      <c r="C653" s="54" t="s">
        <v>1301</v>
      </c>
      <c r="D653" s="280"/>
      <c r="E653" s="280"/>
      <c r="F653" s="56" t="str">
        <f t="shared" si="188"/>
        <v>-</v>
      </c>
    </row>
    <row r="654" spans="1:6" ht="24" x14ac:dyDescent="0.2">
      <c r="A654" s="57" t="s">
        <v>606</v>
      </c>
      <c r="B654" s="91" t="s">
        <v>1302</v>
      </c>
      <c r="C654" s="54" t="s">
        <v>1303</v>
      </c>
      <c r="D654" s="280">
        <v>52</v>
      </c>
      <c r="E654" s="280">
        <v>64</v>
      </c>
      <c r="F654" s="56">
        <f t="shared" si="188"/>
        <v>123.07692307692308</v>
      </c>
    </row>
    <row r="655" spans="1:6" ht="12.75" customHeight="1" x14ac:dyDescent="0.2">
      <c r="A655" s="57" t="s">
        <v>606</v>
      </c>
      <c r="B655" s="91" t="s">
        <v>1304</v>
      </c>
      <c r="C655" s="54" t="s">
        <v>1305</v>
      </c>
      <c r="D655" s="280"/>
      <c r="E655" s="280"/>
      <c r="F655" s="56" t="str">
        <f t="shared" si="188"/>
        <v>-</v>
      </c>
    </row>
    <row r="656" spans="1:6" ht="12.75" customHeight="1" x14ac:dyDescent="0.2">
      <c r="A656" s="57" t="s">
        <v>606</v>
      </c>
      <c r="B656" s="91" t="s">
        <v>1306</v>
      </c>
      <c r="C656" s="54" t="s">
        <v>1307</v>
      </c>
      <c r="D656" s="280">
        <v>52</v>
      </c>
      <c r="E656" s="280">
        <v>63</v>
      </c>
      <c r="F656" s="56">
        <f t="shared" si="188"/>
        <v>121.15384615384615</v>
      </c>
    </row>
    <row r="657" spans="1:6" ht="24"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c r="E658" s="257"/>
      <c r="F658" s="56" t="str">
        <f t="shared" si="188"/>
        <v>-</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c r="E660" s="257"/>
      <c r="F660" s="56" t="str">
        <f t="shared" si="188"/>
        <v>-</v>
      </c>
    </row>
    <row r="661" spans="1:6" ht="12.75" customHeight="1" x14ac:dyDescent="0.2">
      <c r="A661" s="57">
        <v>63311</v>
      </c>
      <c r="B661" s="91" t="s">
        <v>1317</v>
      </c>
      <c r="C661" s="54" t="s">
        <v>1318</v>
      </c>
      <c r="D661" s="257"/>
      <c r="E661" s="257"/>
      <c r="F661" s="56" t="str">
        <f t="shared" si="188"/>
        <v>-</v>
      </c>
    </row>
    <row r="662" spans="1:6" ht="12.75" customHeight="1" x14ac:dyDescent="0.2">
      <c r="A662" s="57">
        <v>63312</v>
      </c>
      <c r="B662" s="91" t="s">
        <v>1319</v>
      </c>
      <c r="C662" s="54" t="s">
        <v>1320</v>
      </c>
      <c r="D662" s="257"/>
      <c r="E662" s="257"/>
      <c r="F662" s="56" t="str">
        <f t="shared" si="188"/>
        <v>-</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c r="E665" s="257"/>
      <c r="F665" s="56" t="str">
        <f t="shared" si="188"/>
        <v>-</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c r="E669" s="257"/>
      <c r="F669" s="56" t="str">
        <f t="shared" si="188"/>
        <v>-</v>
      </c>
    </row>
    <row r="670" spans="1:6" ht="12.75" customHeight="1" x14ac:dyDescent="0.2">
      <c r="A670" s="57">
        <v>63415</v>
      </c>
      <c r="B670" s="91" t="s">
        <v>1335</v>
      </c>
      <c r="C670" s="54" t="s">
        <v>1336</v>
      </c>
      <c r="D670" s="257"/>
      <c r="E670" s="257"/>
      <c r="F670" s="56" t="str">
        <f t="shared" si="188"/>
        <v>-</v>
      </c>
    </row>
    <row r="671" spans="1:6" ht="24"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c r="E673" s="257"/>
      <c r="F673" s="56" t="str">
        <f t="shared" si="188"/>
        <v>-</v>
      </c>
    </row>
    <row r="674" spans="1:6" ht="24" x14ac:dyDescent="0.2">
      <c r="A674" s="57">
        <v>63426</v>
      </c>
      <c r="B674" s="247" t="s">
        <v>1343</v>
      </c>
      <c r="C674" s="54" t="s">
        <v>1344</v>
      </c>
      <c r="D674" s="257"/>
      <c r="E674" s="257"/>
      <c r="F674" s="56" t="str">
        <f t="shared" si="188"/>
        <v>-</v>
      </c>
    </row>
    <row r="675" spans="1:6" ht="24" x14ac:dyDescent="0.2">
      <c r="A675" s="57">
        <v>63612</v>
      </c>
      <c r="B675" s="247" t="s">
        <v>1345</v>
      </c>
      <c r="C675" s="54" t="s">
        <v>1346</v>
      </c>
      <c r="D675" s="257">
        <v>15300</v>
      </c>
      <c r="E675" s="257">
        <v>24300</v>
      </c>
      <c r="F675" s="56">
        <f t="shared" si="188"/>
        <v>158.8235294117647</v>
      </c>
    </row>
    <row r="676" spans="1:6" ht="24" x14ac:dyDescent="0.2">
      <c r="A676" s="57">
        <v>63613</v>
      </c>
      <c r="B676" s="247" t="s">
        <v>1347</v>
      </c>
      <c r="C676" s="54" t="s">
        <v>1348</v>
      </c>
      <c r="D676" s="257">
        <v>59285</v>
      </c>
      <c r="E676" s="257">
        <v>40775.79</v>
      </c>
      <c r="F676" s="56">
        <f t="shared" si="188"/>
        <v>68.77926962975458</v>
      </c>
    </row>
    <row r="677" spans="1:6" ht="24" x14ac:dyDescent="0.2">
      <c r="A677" s="57">
        <v>63622</v>
      </c>
      <c r="B677" s="247" t="s">
        <v>1349</v>
      </c>
      <c r="C677" s="54" t="s">
        <v>1350</v>
      </c>
      <c r="D677" s="257"/>
      <c r="E677" s="257"/>
      <c r="F677" s="56" t="str">
        <f t="shared" si="188"/>
        <v>-</v>
      </c>
    </row>
    <row r="678" spans="1:6" ht="24" x14ac:dyDescent="0.2">
      <c r="A678" s="57">
        <v>63623</v>
      </c>
      <c r="B678" s="247" t="s">
        <v>1351</v>
      </c>
      <c r="C678" s="54" t="s">
        <v>1352</v>
      </c>
      <c r="D678" s="257"/>
      <c r="E678" s="257"/>
      <c r="F678" s="56" t="str">
        <f t="shared" si="188"/>
        <v>-</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4" x14ac:dyDescent="0.2">
      <c r="A684" s="57">
        <v>63716</v>
      </c>
      <c r="B684" s="247" t="s">
        <v>1358</v>
      </c>
      <c r="C684" s="58">
        <v>63716</v>
      </c>
      <c r="D684" s="257"/>
      <c r="E684" s="257"/>
      <c r="F684" s="56" t="str">
        <f t="shared" si="188"/>
        <v>-</v>
      </c>
    </row>
    <row r="685" spans="1:6" ht="24" x14ac:dyDescent="0.2">
      <c r="A685" s="57">
        <v>63717</v>
      </c>
      <c r="B685" s="247" t="s">
        <v>1359</v>
      </c>
      <c r="C685" s="58">
        <v>63717</v>
      </c>
      <c r="D685" s="257"/>
      <c r="E685" s="257"/>
      <c r="F685" s="56" t="str">
        <f t="shared" si="188"/>
        <v>-</v>
      </c>
    </row>
    <row r="686" spans="1:6" ht="24" x14ac:dyDescent="0.2">
      <c r="A686" s="57">
        <v>63721</v>
      </c>
      <c r="B686" s="247" t="s">
        <v>1360</v>
      </c>
      <c r="C686" s="58">
        <v>63721</v>
      </c>
      <c r="D686" s="257"/>
      <c r="E686" s="257"/>
      <c r="F686" s="56" t="str">
        <f t="shared" si="188"/>
        <v>-</v>
      </c>
    </row>
    <row r="687" spans="1:6" ht="24"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4" x14ac:dyDescent="0.2">
      <c r="A692" s="57">
        <v>63727</v>
      </c>
      <c r="B692" s="247" t="s">
        <v>1366</v>
      </c>
      <c r="C692" s="58">
        <v>63727</v>
      </c>
      <c r="D692" s="257"/>
      <c r="E692" s="257"/>
      <c r="F692" s="56" t="str">
        <f t="shared" si="188"/>
        <v>-</v>
      </c>
    </row>
    <row r="693" spans="1:6" ht="24"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4" x14ac:dyDescent="0.2">
      <c r="A696" s="57" t="s">
        <v>1372</v>
      </c>
      <c r="B696" s="247" t="s">
        <v>1373</v>
      </c>
      <c r="C696" s="54" t="s">
        <v>1372</v>
      </c>
      <c r="D696" s="257"/>
      <c r="E696" s="257"/>
      <c r="F696" s="56" t="str">
        <f t="shared" si="188"/>
        <v>-</v>
      </c>
    </row>
    <row r="697" spans="1:6" ht="24"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c r="F698" s="56" t="str">
        <f t="shared" si="188"/>
        <v>-</v>
      </c>
    </row>
    <row r="699" spans="1:6" ht="12.75" customHeight="1" x14ac:dyDescent="0.2">
      <c r="A699" s="57">
        <v>63822</v>
      </c>
      <c r="B699" s="247" t="s">
        <v>1378</v>
      </c>
      <c r="C699" s="54" t="s">
        <v>1379</v>
      </c>
      <c r="D699" s="257"/>
      <c r="E699" s="257"/>
      <c r="F699" s="56" t="str">
        <f t="shared" si="188"/>
        <v>-</v>
      </c>
    </row>
    <row r="700" spans="1:6" ht="24" x14ac:dyDescent="0.2">
      <c r="A700" s="57" t="s">
        <v>1380</v>
      </c>
      <c r="B700" s="247" t="s">
        <v>1381</v>
      </c>
      <c r="C700" s="54" t="s">
        <v>1380</v>
      </c>
      <c r="D700" s="257"/>
      <c r="E700" s="257"/>
      <c r="F700" s="56" t="str">
        <f t="shared" si="188"/>
        <v>-</v>
      </c>
    </row>
    <row r="701" spans="1:6" ht="24"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4" x14ac:dyDescent="0.2">
      <c r="A708" s="57">
        <v>64376</v>
      </c>
      <c r="B708" s="247" t="s">
        <v>1396</v>
      </c>
      <c r="C708" s="54" t="s">
        <v>1397</v>
      </c>
      <c r="D708" s="257"/>
      <c r="E708" s="257"/>
      <c r="F708" s="56" t="str">
        <f t="shared" si="188"/>
        <v>-</v>
      </c>
    </row>
    <row r="709" spans="1:6" ht="24"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c r="E710" s="257"/>
      <c r="F710" s="56" t="str">
        <f t="shared" si="188"/>
        <v>-</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c r="E712" s="257"/>
      <c r="F712" s="56" t="str">
        <f t="shared" si="188"/>
        <v>-</v>
      </c>
    </row>
    <row r="713" spans="1:6" ht="24" x14ac:dyDescent="0.2">
      <c r="A713" s="57">
        <v>66341</v>
      </c>
      <c r="B713" s="91" t="s">
        <v>1406</v>
      </c>
      <c r="C713" s="58">
        <v>66341</v>
      </c>
      <c r="D713" s="257"/>
      <c r="E713" s="257"/>
      <c r="F713" s="56" t="str">
        <f t="shared" si="188"/>
        <v>-</v>
      </c>
    </row>
    <row r="714" spans="1:6" ht="24" x14ac:dyDescent="0.2">
      <c r="A714" s="57">
        <v>66342</v>
      </c>
      <c r="B714" s="91" t="s">
        <v>1407</v>
      </c>
      <c r="C714" s="58">
        <v>66342</v>
      </c>
      <c r="D714" s="257"/>
      <c r="E714" s="257"/>
      <c r="F714" s="56" t="str">
        <f t="shared" si="188"/>
        <v>-</v>
      </c>
    </row>
    <row r="715" spans="1:6" ht="24"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v>31811</v>
      </c>
      <c r="E716" s="257"/>
      <c r="F716" s="56">
        <f t="shared" si="188"/>
        <v>0</v>
      </c>
    </row>
    <row r="717" spans="1:6" ht="12.75" customHeight="1" x14ac:dyDescent="0.2">
      <c r="A717" s="57">
        <v>31215</v>
      </c>
      <c r="B717" s="91" t="s">
        <v>1411</v>
      </c>
      <c r="C717" s="54" t="s">
        <v>1412</v>
      </c>
      <c r="D717" s="257">
        <v>7500</v>
      </c>
      <c r="E717" s="257">
        <v>5500</v>
      </c>
      <c r="F717" s="56">
        <f t="shared" si="188"/>
        <v>73.333333333333329</v>
      </c>
    </row>
    <row r="718" spans="1:6" ht="12.75" customHeight="1" x14ac:dyDescent="0.2">
      <c r="A718" s="57">
        <v>32121</v>
      </c>
      <c r="B718" s="91" t="s">
        <v>1413</v>
      </c>
      <c r="C718" s="54" t="s">
        <v>1414</v>
      </c>
      <c r="D718" s="257">
        <v>100637</v>
      </c>
      <c r="E718" s="257">
        <v>114138.3</v>
      </c>
      <c r="F718" s="56">
        <f t="shared" si="188"/>
        <v>113.4158410922424</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v>49639</v>
      </c>
      <c r="E720" s="257">
        <v>28501.05</v>
      </c>
      <c r="F720" s="56">
        <f t="shared" si="188"/>
        <v>57.416648200004026</v>
      </c>
    </row>
    <row r="721" spans="1:6" ht="12.75" customHeight="1" x14ac:dyDescent="0.2">
      <c r="A721" s="57" t="s">
        <v>1419</v>
      </c>
      <c r="B721" s="91" t="s">
        <v>1420</v>
      </c>
      <c r="C721" s="54" t="s">
        <v>1419</v>
      </c>
      <c r="D721" s="257"/>
      <c r="E721" s="257"/>
      <c r="F721" s="56" t="str">
        <f t="shared" si="188"/>
        <v>-</v>
      </c>
    </row>
    <row r="722" spans="1:6" ht="12.75" customHeight="1" x14ac:dyDescent="0.2">
      <c r="A722" s="57" t="s">
        <v>1421</v>
      </c>
      <c r="B722" s="91" t="s">
        <v>1422</v>
      </c>
      <c r="C722" s="54" t="s">
        <v>1421</v>
      </c>
      <c r="D722" s="257">
        <v>662</v>
      </c>
      <c r="E722" s="257">
        <v>3131.57</v>
      </c>
      <c r="F722" s="56">
        <f t="shared" si="188"/>
        <v>473.04682779456198</v>
      </c>
    </row>
    <row r="723" spans="1:6" ht="12.75" customHeight="1" x14ac:dyDescent="0.2">
      <c r="A723" s="57" t="s">
        <v>1423</v>
      </c>
      <c r="B723" s="91" t="s">
        <v>1424</v>
      </c>
      <c r="C723" s="54" t="s">
        <v>1423</v>
      </c>
      <c r="D723" s="257">
        <v>4222</v>
      </c>
      <c r="E723" s="257">
        <v>10022.5</v>
      </c>
      <c r="F723" s="56">
        <f t="shared" si="188"/>
        <v>237.38749407863571</v>
      </c>
    </row>
    <row r="724" spans="1:6" ht="12.75" customHeight="1" x14ac:dyDescent="0.2">
      <c r="A724" s="57" t="s">
        <v>1425</v>
      </c>
      <c r="B724" s="91" t="s">
        <v>1426</v>
      </c>
      <c r="C724" s="54" t="s">
        <v>1425</v>
      </c>
      <c r="D724" s="257"/>
      <c r="E724" s="257"/>
      <c r="F724" s="56" t="str">
        <f t="shared" si="188"/>
        <v>-</v>
      </c>
    </row>
    <row r="725" spans="1:6" ht="12.75" customHeight="1" x14ac:dyDescent="0.2">
      <c r="A725" s="57">
        <v>32911</v>
      </c>
      <c r="B725" s="91" t="s">
        <v>1427</v>
      </c>
      <c r="C725" s="54" t="s">
        <v>1428</v>
      </c>
      <c r="D725" s="257"/>
      <c r="E725" s="257"/>
      <c r="F725" s="56" t="str">
        <f t="shared" ref="F725:F979" si="190">IF(D725&lt;&gt;0,IF(E725/D725&gt;=100,"&gt;&gt;100",E725/D725*100),"-")</f>
        <v>-</v>
      </c>
    </row>
    <row r="726" spans="1:6" ht="12.75" customHeight="1" x14ac:dyDescent="0.2">
      <c r="A726" s="57" t="s">
        <v>1429</v>
      </c>
      <c r="B726" s="91" t="s">
        <v>1430</v>
      </c>
      <c r="C726" s="54" t="s">
        <v>1429</v>
      </c>
      <c r="D726" s="257"/>
      <c r="E726" s="257"/>
      <c r="F726" s="56" t="str">
        <f t="shared" si="190"/>
        <v>-</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c r="F739" s="56" t="str">
        <f t="shared" si="190"/>
        <v>-</v>
      </c>
    </row>
    <row r="740" spans="1:6" ht="12.75" customHeight="1" x14ac:dyDescent="0.2">
      <c r="A740" s="57">
        <v>34223</v>
      </c>
      <c r="B740" s="91" t="s">
        <v>1457</v>
      </c>
      <c r="C740" s="54" t="s">
        <v>1458</v>
      </c>
      <c r="D740" s="257"/>
      <c r="E740" s="257"/>
      <c r="F740" s="56" t="str">
        <f t="shared" si="190"/>
        <v>-</v>
      </c>
    </row>
    <row r="741" spans="1:6" ht="24" x14ac:dyDescent="0.2">
      <c r="A741" s="57">
        <v>34224</v>
      </c>
      <c r="B741" s="91" t="s">
        <v>1459</v>
      </c>
      <c r="C741" s="54" t="s">
        <v>1460</v>
      </c>
      <c r="D741" s="257"/>
      <c r="E741" s="257"/>
      <c r="F741" s="56" t="str">
        <f t="shared" si="190"/>
        <v>-</v>
      </c>
    </row>
    <row r="742" spans="1:6" ht="24" x14ac:dyDescent="0.2">
      <c r="A742" s="57">
        <v>34233</v>
      </c>
      <c r="B742" s="91" t="s">
        <v>1461</v>
      </c>
      <c r="C742" s="54" t="s">
        <v>1462</v>
      </c>
      <c r="D742" s="257"/>
      <c r="E742" s="257"/>
      <c r="F742" s="56" t="str">
        <f t="shared" si="190"/>
        <v>-</v>
      </c>
    </row>
    <row r="743" spans="1:6" ht="24" x14ac:dyDescent="0.2">
      <c r="A743" s="57">
        <v>34234</v>
      </c>
      <c r="B743" s="247" t="s">
        <v>1463</v>
      </c>
      <c r="C743" s="54" t="s">
        <v>1464</v>
      </c>
      <c r="D743" s="257"/>
      <c r="E743" s="257"/>
      <c r="F743" s="56" t="str">
        <f t="shared" si="190"/>
        <v>-</v>
      </c>
    </row>
    <row r="744" spans="1:6" ht="24"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4"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4" x14ac:dyDescent="0.2">
      <c r="A756" s="57">
        <v>34286</v>
      </c>
      <c r="B756" s="247" t="s">
        <v>1489</v>
      </c>
      <c r="C756" s="54" t="s">
        <v>1490</v>
      </c>
      <c r="D756" s="257"/>
      <c r="E756" s="257"/>
      <c r="F756" s="56" t="str">
        <f t="shared" si="190"/>
        <v>-</v>
      </c>
    </row>
    <row r="757" spans="1:6" ht="24"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c r="E759" s="257"/>
      <c r="F759" s="56" t="str">
        <f t="shared" si="190"/>
        <v>-</v>
      </c>
    </row>
    <row r="760" spans="1:6" ht="12.75" customHeight="1" x14ac:dyDescent="0.2">
      <c r="A760" s="57">
        <v>35232</v>
      </c>
      <c r="B760" s="91" t="s">
        <v>1497</v>
      </c>
      <c r="C760" s="54" t="s">
        <v>1498</v>
      </c>
      <c r="D760" s="257"/>
      <c r="E760" s="257"/>
      <c r="F760" s="56" t="str">
        <f t="shared" si="190"/>
        <v>-</v>
      </c>
    </row>
    <row r="761" spans="1:6" ht="12.75" customHeight="1" x14ac:dyDescent="0.2">
      <c r="A761" s="57">
        <v>36313</v>
      </c>
      <c r="B761" s="91" t="s">
        <v>1499</v>
      </c>
      <c r="C761" s="54" t="s">
        <v>1500</v>
      </c>
      <c r="D761" s="257"/>
      <c r="E761" s="257"/>
      <c r="F761" s="56" t="str">
        <f t="shared" si="190"/>
        <v>-</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c r="E763" s="257"/>
      <c r="F763" s="56" t="str">
        <f t="shared" si="190"/>
        <v>-</v>
      </c>
    </row>
    <row r="764" spans="1:6" ht="12.75" customHeight="1" x14ac:dyDescent="0.2">
      <c r="A764" s="57">
        <v>36316</v>
      </c>
      <c r="B764" s="91" t="s">
        <v>1505</v>
      </c>
      <c r="C764" s="54" t="s">
        <v>1506</v>
      </c>
      <c r="D764" s="257"/>
      <c r="E764" s="257"/>
      <c r="F764" s="56" t="str">
        <f t="shared" si="190"/>
        <v>-</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4"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24" x14ac:dyDescent="0.2">
      <c r="A773" s="57">
        <v>36328</v>
      </c>
      <c r="B773" s="91" t="s">
        <v>1523</v>
      </c>
      <c r="C773" s="54" t="s">
        <v>1524</v>
      </c>
      <c r="D773" s="257"/>
      <c r="E773" s="257"/>
      <c r="F773" s="56" t="str">
        <f t="shared" si="190"/>
        <v>-</v>
      </c>
    </row>
    <row r="774" spans="1:6" ht="24"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4" x14ac:dyDescent="0.2">
      <c r="A779" s="57" t="s">
        <v>1535</v>
      </c>
      <c r="B779" s="247" t="s">
        <v>1536</v>
      </c>
      <c r="C779" s="58" t="s">
        <v>1535</v>
      </c>
      <c r="D779" s="257"/>
      <c r="E779" s="257"/>
      <c r="F779" s="56" t="str">
        <f t="shared" si="190"/>
        <v>-</v>
      </c>
    </row>
    <row r="780" spans="1:6" ht="24"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24"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4" x14ac:dyDescent="0.2">
      <c r="A785" s="57" t="s">
        <v>1547</v>
      </c>
      <c r="B785" s="247" t="s">
        <v>1548</v>
      </c>
      <c r="C785" s="58" t="s">
        <v>1547</v>
      </c>
      <c r="D785" s="257"/>
      <c r="E785" s="257"/>
      <c r="F785" s="56" t="str">
        <f t="shared" si="190"/>
        <v>-</v>
      </c>
    </row>
    <row r="786" spans="1:6" ht="24" x14ac:dyDescent="0.2">
      <c r="A786" s="57" t="s">
        <v>1549</v>
      </c>
      <c r="B786" s="247" t="s">
        <v>1550</v>
      </c>
      <c r="C786" s="58" t="s">
        <v>1549</v>
      </c>
      <c r="D786" s="257"/>
      <c r="E786" s="257"/>
      <c r="F786" s="56" t="str">
        <f t="shared" si="190"/>
        <v>-</v>
      </c>
    </row>
    <row r="787" spans="1:6" ht="24" x14ac:dyDescent="0.2">
      <c r="A787" s="57" t="s">
        <v>1551</v>
      </c>
      <c r="B787" s="247" t="s">
        <v>1552</v>
      </c>
      <c r="C787" s="58" t="s">
        <v>1551</v>
      </c>
      <c r="D787" s="257"/>
      <c r="E787" s="257"/>
      <c r="F787" s="56" t="str">
        <f t="shared" si="190"/>
        <v>-</v>
      </c>
    </row>
    <row r="788" spans="1:6" ht="24" x14ac:dyDescent="0.2">
      <c r="A788" s="57" t="s">
        <v>1553</v>
      </c>
      <c r="B788" s="247" t="s">
        <v>1554</v>
      </c>
      <c r="C788" s="58" t="s">
        <v>1553</v>
      </c>
      <c r="D788" s="257"/>
      <c r="E788" s="257"/>
      <c r="F788" s="56" t="str">
        <f t="shared" si="190"/>
        <v>-</v>
      </c>
    </row>
    <row r="789" spans="1:6" ht="24" x14ac:dyDescent="0.2">
      <c r="A789" s="57" t="s">
        <v>1555</v>
      </c>
      <c r="B789" s="247" t="s">
        <v>1556</v>
      </c>
      <c r="C789" s="58" t="s">
        <v>1555</v>
      </c>
      <c r="D789" s="257"/>
      <c r="E789" s="257"/>
      <c r="F789" s="56" t="str">
        <f t="shared" si="190"/>
        <v>-</v>
      </c>
    </row>
    <row r="790" spans="1:6" ht="24" x14ac:dyDescent="0.2">
      <c r="A790" s="57" t="s">
        <v>1557</v>
      </c>
      <c r="B790" s="91" t="s">
        <v>1558</v>
      </c>
      <c r="C790" s="54" t="s">
        <v>1557</v>
      </c>
      <c r="D790" s="257"/>
      <c r="E790" s="257"/>
      <c r="F790" s="56" t="str">
        <f t="shared" si="190"/>
        <v>-</v>
      </c>
    </row>
    <row r="791" spans="1:6" ht="24" x14ac:dyDescent="0.2">
      <c r="A791" s="57" t="s">
        <v>1559</v>
      </c>
      <c r="B791" s="91" t="s">
        <v>1560</v>
      </c>
      <c r="C791" s="54" t="s">
        <v>1559</v>
      </c>
      <c r="D791" s="257"/>
      <c r="E791" s="257"/>
      <c r="F791" s="56" t="str">
        <f t="shared" si="190"/>
        <v>-</v>
      </c>
    </row>
    <row r="792" spans="1:6" ht="24" x14ac:dyDescent="0.2">
      <c r="A792" s="57" t="s">
        <v>1561</v>
      </c>
      <c r="B792" s="91" t="s">
        <v>1562</v>
      </c>
      <c r="C792" s="54" t="s">
        <v>1561</v>
      </c>
      <c r="D792" s="257"/>
      <c r="E792" s="257"/>
      <c r="F792" s="56" t="str">
        <f t="shared" si="190"/>
        <v>-</v>
      </c>
    </row>
    <row r="793" spans="1:6" ht="24"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c r="E794" s="257"/>
      <c r="F794" s="56" t="str">
        <f t="shared" si="190"/>
        <v>-</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4" x14ac:dyDescent="0.2">
      <c r="A797" s="57" t="s">
        <v>1571</v>
      </c>
      <c r="B797" s="91" t="s">
        <v>1572</v>
      </c>
      <c r="C797" s="54" t="s">
        <v>1571</v>
      </c>
      <c r="D797" s="257"/>
      <c r="E797" s="257"/>
      <c r="F797" s="56" t="str">
        <f t="shared" si="190"/>
        <v>-</v>
      </c>
    </row>
    <row r="798" spans="1:6" ht="24" x14ac:dyDescent="0.2">
      <c r="A798" s="57" t="s">
        <v>1573</v>
      </c>
      <c r="B798" s="91" t="s">
        <v>1574</v>
      </c>
      <c r="C798" s="54" t="s">
        <v>1573</v>
      </c>
      <c r="D798" s="257"/>
      <c r="E798" s="257"/>
      <c r="F798" s="56" t="str">
        <f t="shared" si="190"/>
        <v>-</v>
      </c>
    </row>
    <row r="799" spans="1:6" ht="24" x14ac:dyDescent="0.2">
      <c r="A799" s="57" t="s">
        <v>1575</v>
      </c>
      <c r="B799" s="91" t="s">
        <v>1576</v>
      </c>
      <c r="C799" s="54" t="s">
        <v>1575</v>
      </c>
      <c r="D799" s="257"/>
      <c r="E799" s="257"/>
      <c r="F799" s="56" t="str">
        <f t="shared" si="190"/>
        <v>-</v>
      </c>
    </row>
    <row r="800" spans="1:6" ht="24" x14ac:dyDescent="0.2">
      <c r="A800" s="57" t="s">
        <v>1577</v>
      </c>
      <c r="B800" s="91" t="s">
        <v>1578</v>
      </c>
      <c r="C800" s="54" t="s">
        <v>1577</v>
      </c>
      <c r="D800" s="257"/>
      <c r="E800" s="257"/>
      <c r="F800" s="56" t="str">
        <f t="shared" si="190"/>
        <v>-</v>
      </c>
    </row>
    <row r="801" spans="1:6" ht="24" x14ac:dyDescent="0.2">
      <c r="A801" s="57" t="s">
        <v>1579</v>
      </c>
      <c r="B801" s="91" t="s">
        <v>1580</v>
      </c>
      <c r="C801" s="54" t="s">
        <v>1579</v>
      </c>
      <c r="D801" s="257"/>
      <c r="E801" s="257"/>
      <c r="F801" s="56" t="str">
        <f t="shared" si="190"/>
        <v>-</v>
      </c>
    </row>
    <row r="802" spans="1:6" ht="24" x14ac:dyDescent="0.2">
      <c r="A802" s="57" t="s">
        <v>1581</v>
      </c>
      <c r="B802" s="91" t="s">
        <v>1582</v>
      </c>
      <c r="C802" s="54" t="s">
        <v>1581</v>
      </c>
      <c r="D802" s="257"/>
      <c r="E802" s="257"/>
      <c r="F802" s="56" t="str">
        <f t="shared" si="190"/>
        <v>-</v>
      </c>
    </row>
    <row r="803" spans="1:6" ht="24"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4" x14ac:dyDescent="0.2">
      <c r="A806" s="57" t="s">
        <v>1589</v>
      </c>
      <c r="B806" s="91" t="s">
        <v>1590</v>
      </c>
      <c r="C806" s="54" t="s">
        <v>1589</v>
      </c>
      <c r="D806" s="257"/>
      <c r="E806" s="257"/>
      <c r="F806" s="56" t="str">
        <f t="shared" si="190"/>
        <v>-</v>
      </c>
    </row>
    <row r="807" spans="1:6" ht="24"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c r="E816" s="257"/>
      <c r="F816" s="56" t="str">
        <f t="shared" si="190"/>
        <v>-</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c r="E819" s="257"/>
      <c r="F819" s="56" t="str">
        <f t="shared" si="190"/>
        <v>-</v>
      </c>
    </row>
    <row r="820" spans="1:6" ht="24"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c r="E821" s="257"/>
      <c r="F821" s="56" t="str">
        <f t="shared" si="190"/>
        <v>-</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c r="E823" s="257"/>
      <c r="F823" s="56" t="str">
        <f t="shared" si="190"/>
        <v>-</v>
      </c>
    </row>
    <row r="824" spans="1:6" ht="12.75" customHeight="1" x14ac:dyDescent="0.2">
      <c r="A824" s="57">
        <v>37221</v>
      </c>
      <c r="B824" s="91" t="s">
        <v>1625</v>
      </c>
      <c r="C824" s="54" t="s">
        <v>1626</v>
      </c>
      <c r="D824" s="257"/>
      <c r="E824" s="257"/>
      <c r="F824" s="56" t="str">
        <f t="shared" si="190"/>
        <v>-</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c r="E828" s="257"/>
      <c r="F828" s="56" t="str">
        <f t="shared" si="190"/>
        <v>-</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c r="E830" s="257"/>
      <c r="F830" s="56" t="str">
        <f t="shared" si="190"/>
        <v>-</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4" x14ac:dyDescent="0.2">
      <c r="A843" s="57" t="s">
        <v>1662</v>
      </c>
      <c r="B843" s="91" t="s">
        <v>1663</v>
      </c>
      <c r="C843" s="58" t="s">
        <v>1662</v>
      </c>
      <c r="D843" s="257"/>
      <c r="E843" s="257"/>
      <c r="F843" s="56" t="str">
        <f t="shared" si="190"/>
        <v>-</v>
      </c>
    </row>
    <row r="844" spans="1:6" ht="24"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4"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24" x14ac:dyDescent="0.2">
      <c r="A848" s="57">
        <v>81332</v>
      </c>
      <c r="B848" s="91" t="s">
        <v>1672</v>
      </c>
      <c r="C848" s="54" t="s">
        <v>1673</v>
      </c>
      <c r="D848" s="257"/>
      <c r="E848" s="257"/>
      <c r="F848" s="56" t="str">
        <f t="shared" si="190"/>
        <v>-</v>
      </c>
    </row>
    <row r="849" spans="1:6" ht="24"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4" x14ac:dyDescent="0.2">
      <c r="A852" s="57">
        <v>81532</v>
      </c>
      <c r="B852" s="247" t="s">
        <v>1680</v>
      </c>
      <c r="C852" s="54" t="s">
        <v>1681</v>
      </c>
      <c r="D852" s="257"/>
      <c r="E852" s="257"/>
      <c r="F852" s="56" t="str">
        <f t="shared" si="190"/>
        <v>-</v>
      </c>
    </row>
    <row r="853" spans="1:6" ht="24" x14ac:dyDescent="0.2">
      <c r="A853" s="57">
        <v>81542</v>
      </c>
      <c r="B853" s="247" t="s">
        <v>1682</v>
      </c>
      <c r="C853" s="54" t="s">
        <v>1683</v>
      </c>
      <c r="D853" s="257"/>
      <c r="E853" s="257"/>
      <c r="F853" s="56" t="str">
        <f t="shared" si="190"/>
        <v>-</v>
      </c>
    </row>
    <row r="854" spans="1:6" ht="24" x14ac:dyDescent="0.2">
      <c r="A854" s="57">
        <v>81552</v>
      </c>
      <c r="B854" s="91" t="s">
        <v>1684</v>
      </c>
      <c r="C854" s="54" t="s">
        <v>1685</v>
      </c>
      <c r="D854" s="257"/>
      <c r="E854" s="257"/>
      <c r="F854" s="56" t="str">
        <f t="shared" si="190"/>
        <v>-</v>
      </c>
    </row>
    <row r="855" spans="1:6" ht="24" x14ac:dyDescent="0.2">
      <c r="A855" s="57">
        <v>81631</v>
      </c>
      <c r="B855" s="247" t="s">
        <v>1686</v>
      </c>
      <c r="C855" s="54" t="s">
        <v>1687</v>
      </c>
      <c r="D855" s="257"/>
      <c r="E855" s="257"/>
      <c r="F855" s="56" t="str">
        <f t="shared" si="190"/>
        <v>-</v>
      </c>
    </row>
    <row r="856" spans="1:6" ht="24"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4" x14ac:dyDescent="0.2">
      <c r="A869" s="57">
        <v>81761</v>
      </c>
      <c r="B869" s="247" t="s">
        <v>1714</v>
      </c>
      <c r="C869" s="54" t="s">
        <v>1715</v>
      </c>
      <c r="D869" s="257"/>
      <c r="E869" s="257"/>
      <c r="F869" s="56" t="str">
        <f t="shared" si="190"/>
        <v>-</v>
      </c>
    </row>
    <row r="870" spans="1:6" ht="24" x14ac:dyDescent="0.2">
      <c r="A870" s="57">
        <v>81762</v>
      </c>
      <c r="B870" s="247" t="s">
        <v>1716</v>
      </c>
      <c r="C870" s="54" t="s">
        <v>1717</v>
      </c>
      <c r="D870" s="257"/>
      <c r="E870" s="257"/>
      <c r="F870" s="56" t="str">
        <f t="shared" si="190"/>
        <v>-</v>
      </c>
    </row>
    <row r="871" spans="1:6" ht="24" x14ac:dyDescent="0.2">
      <c r="A871" s="57">
        <v>81771</v>
      </c>
      <c r="B871" s="91" t="s">
        <v>1718</v>
      </c>
      <c r="C871" s="54" t="s">
        <v>1719</v>
      </c>
      <c r="D871" s="257"/>
      <c r="E871" s="257"/>
      <c r="F871" s="56" t="str">
        <f t="shared" si="190"/>
        <v>-</v>
      </c>
    </row>
    <row r="872" spans="1:6" ht="24"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24" x14ac:dyDescent="0.2">
      <c r="A882" s="57">
        <v>84242</v>
      </c>
      <c r="B882" s="91" t="s">
        <v>1740</v>
      </c>
      <c r="C882" s="54" t="s">
        <v>1741</v>
      </c>
      <c r="D882" s="257"/>
      <c r="E882" s="257"/>
      <c r="F882" s="56" t="str">
        <f t="shared" si="190"/>
        <v>-</v>
      </c>
    </row>
    <row r="883" spans="1:6" ht="24"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24" x14ac:dyDescent="0.2">
      <c r="A885" s="57">
        <v>84431</v>
      </c>
      <c r="B885" s="91" t="s">
        <v>1746</v>
      </c>
      <c r="C885" s="54" t="s">
        <v>1747</v>
      </c>
      <c r="D885" s="257"/>
      <c r="E885" s="257"/>
      <c r="F885" s="56" t="str">
        <f t="shared" si="190"/>
        <v>-</v>
      </c>
    </row>
    <row r="886" spans="1:6" ht="24" x14ac:dyDescent="0.2">
      <c r="A886" s="57">
        <v>84432</v>
      </c>
      <c r="B886" s="91" t="s">
        <v>1748</v>
      </c>
      <c r="C886" s="54" t="s">
        <v>1749</v>
      </c>
      <c r="D886" s="257"/>
      <c r="E886" s="257"/>
      <c r="F886" s="56" t="str">
        <f t="shared" si="190"/>
        <v>-</v>
      </c>
    </row>
    <row r="887" spans="1:6" ht="24" x14ac:dyDescent="0.2">
      <c r="A887" s="57" t="s">
        <v>1750</v>
      </c>
      <c r="B887" s="91" t="s">
        <v>1751</v>
      </c>
      <c r="C887" s="54" t="s">
        <v>1750</v>
      </c>
      <c r="D887" s="257"/>
      <c r="E887" s="257"/>
      <c r="F887" s="56" t="str">
        <f t="shared" si="190"/>
        <v>-</v>
      </c>
    </row>
    <row r="888" spans="1:6" ht="24" x14ac:dyDescent="0.2">
      <c r="A888" s="57">
        <v>84442</v>
      </c>
      <c r="B888" s="91" t="s">
        <v>1752</v>
      </c>
      <c r="C888" s="54" t="s">
        <v>1753</v>
      </c>
      <c r="D888" s="257"/>
      <c r="E888" s="257"/>
      <c r="F888" s="56" t="str">
        <f t="shared" si="190"/>
        <v>-</v>
      </c>
    </row>
    <row r="889" spans="1:6" ht="24" x14ac:dyDescent="0.2">
      <c r="A889" s="57">
        <v>84452</v>
      </c>
      <c r="B889" s="247" t="s">
        <v>1754</v>
      </c>
      <c r="C889" s="54" t="s">
        <v>1755</v>
      </c>
      <c r="D889" s="257"/>
      <c r="E889" s="257"/>
      <c r="F889" s="56" t="str">
        <f t="shared" si="190"/>
        <v>-</v>
      </c>
    </row>
    <row r="890" spans="1:6" ht="24"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4"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4" x14ac:dyDescent="0.2">
      <c r="A910" s="57">
        <v>84761</v>
      </c>
      <c r="B910" s="247" t="s">
        <v>1796</v>
      </c>
      <c r="C910" s="54" t="s">
        <v>1797</v>
      </c>
      <c r="D910" s="257"/>
      <c r="E910" s="257"/>
      <c r="F910" s="56" t="str">
        <f t="shared" si="190"/>
        <v>-</v>
      </c>
    </row>
    <row r="911" spans="1:6" ht="24" x14ac:dyDescent="0.2">
      <c r="A911" s="57">
        <v>84762</v>
      </c>
      <c r="B911" s="247" t="s">
        <v>1798</v>
      </c>
      <c r="C911" s="54" t="s">
        <v>1799</v>
      </c>
      <c r="D911" s="257"/>
      <c r="E911" s="257"/>
      <c r="F911" s="56" t="str">
        <f t="shared" si="190"/>
        <v>-</v>
      </c>
    </row>
    <row r="912" spans="1:6" ht="24" x14ac:dyDescent="0.2">
      <c r="A912" s="57" t="s">
        <v>1800</v>
      </c>
      <c r="B912" s="91" t="s">
        <v>1801</v>
      </c>
      <c r="C912" s="54" t="s">
        <v>1800</v>
      </c>
      <c r="D912" s="257"/>
      <c r="E912" s="257"/>
      <c r="F912" s="56" t="str">
        <f t="shared" si="190"/>
        <v>-</v>
      </c>
    </row>
    <row r="913" spans="1:6" ht="24"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4"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24"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24" x14ac:dyDescent="0.2">
      <c r="A921" s="57">
        <v>51532</v>
      </c>
      <c r="B921" s="91" t="s">
        <v>1818</v>
      </c>
      <c r="C921" s="54" t="s">
        <v>1819</v>
      </c>
      <c r="D921" s="257"/>
      <c r="E921" s="257"/>
      <c r="F921" s="56" t="str">
        <f t="shared" si="190"/>
        <v>-</v>
      </c>
    </row>
    <row r="922" spans="1:6" ht="24" x14ac:dyDescent="0.2">
      <c r="A922" s="57">
        <v>51542</v>
      </c>
      <c r="B922" s="91" t="s">
        <v>1820</v>
      </c>
      <c r="C922" s="54" t="s">
        <v>1821</v>
      </c>
      <c r="D922" s="257"/>
      <c r="E922" s="257"/>
      <c r="F922" s="56" t="str">
        <f t="shared" si="190"/>
        <v>-</v>
      </c>
    </row>
    <row r="923" spans="1:6" ht="24" x14ac:dyDescent="0.2">
      <c r="A923" s="57">
        <v>51552</v>
      </c>
      <c r="B923" s="247" t="s">
        <v>1822</v>
      </c>
      <c r="C923" s="54" t="s">
        <v>1823</v>
      </c>
      <c r="D923" s="257"/>
      <c r="E923" s="257"/>
      <c r="F923" s="56" t="str">
        <f t="shared" si="190"/>
        <v>-</v>
      </c>
    </row>
    <row r="924" spans="1:6" ht="24" x14ac:dyDescent="0.2">
      <c r="A924" s="57">
        <v>51631</v>
      </c>
      <c r="B924" s="91" t="s">
        <v>1824</v>
      </c>
      <c r="C924" s="54" t="s">
        <v>1825</v>
      </c>
      <c r="D924" s="257"/>
      <c r="E924" s="257"/>
      <c r="F924" s="56" t="str">
        <f t="shared" si="190"/>
        <v>-</v>
      </c>
    </row>
    <row r="925" spans="1:6" ht="24"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4" x14ac:dyDescent="0.2">
      <c r="A938" s="57">
        <v>51761</v>
      </c>
      <c r="B938" s="91" t="s">
        <v>1852</v>
      </c>
      <c r="C938" s="54" t="s">
        <v>1853</v>
      </c>
      <c r="D938" s="257"/>
      <c r="E938" s="257"/>
      <c r="F938" s="56" t="str">
        <f t="shared" si="190"/>
        <v>-</v>
      </c>
    </row>
    <row r="939" spans="1:6" ht="24" x14ac:dyDescent="0.2">
      <c r="A939" s="57">
        <v>51762</v>
      </c>
      <c r="B939" s="91" t="s">
        <v>1854</v>
      </c>
      <c r="C939" s="54" t="s">
        <v>1855</v>
      </c>
      <c r="D939" s="257"/>
      <c r="E939" s="257"/>
      <c r="F939" s="56" t="str">
        <f t="shared" si="190"/>
        <v>-</v>
      </c>
    </row>
    <row r="940" spans="1:6" ht="24" x14ac:dyDescent="0.2">
      <c r="A940" s="57">
        <v>51771</v>
      </c>
      <c r="B940" s="91" t="s">
        <v>1856</v>
      </c>
      <c r="C940" s="54" t="s">
        <v>1857</v>
      </c>
      <c r="D940" s="257"/>
      <c r="E940" s="257"/>
      <c r="F940" s="56" t="str">
        <f t="shared" si="190"/>
        <v>-</v>
      </c>
    </row>
    <row r="941" spans="1:6" ht="24" x14ac:dyDescent="0.2">
      <c r="A941" s="57">
        <v>51772</v>
      </c>
      <c r="B941" s="91" t="s">
        <v>1858</v>
      </c>
      <c r="C941" s="54" t="s">
        <v>1859</v>
      </c>
      <c r="D941" s="257"/>
      <c r="E941" s="257"/>
      <c r="F941" s="56" t="str">
        <f t="shared" si="190"/>
        <v>-</v>
      </c>
    </row>
    <row r="942" spans="1:6" ht="24" x14ac:dyDescent="0.2">
      <c r="A942" s="57">
        <v>54132</v>
      </c>
      <c r="B942" s="91" t="s">
        <v>1860</v>
      </c>
      <c r="C942" s="54" t="s">
        <v>1861</v>
      </c>
      <c r="D942" s="257"/>
      <c r="E942" s="257"/>
      <c r="F942" s="56" t="str">
        <f t="shared" si="190"/>
        <v>-</v>
      </c>
    </row>
    <row r="943" spans="1:6" ht="24"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24" x14ac:dyDescent="0.2">
      <c r="A945" s="57">
        <v>54162</v>
      </c>
      <c r="B945" s="91" t="s">
        <v>1866</v>
      </c>
      <c r="C945" s="54" t="s">
        <v>1867</v>
      </c>
      <c r="D945" s="257"/>
      <c r="E945" s="257"/>
      <c r="F945" s="56" t="str">
        <f t="shared" si="190"/>
        <v>-</v>
      </c>
    </row>
    <row r="946" spans="1:6" ht="24" x14ac:dyDescent="0.2">
      <c r="A946" s="57">
        <v>54221</v>
      </c>
      <c r="B946" s="247" t="s">
        <v>1868</v>
      </c>
      <c r="C946" s="54" t="s">
        <v>1869</v>
      </c>
      <c r="D946" s="257"/>
      <c r="E946" s="257"/>
      <c r="F946" s="56" t="str">
        <f t="shared" si="190"/>
        <v>-</v>
      </c>
    </row>
    <row r="947" spans="1:6" ht="24" x14ac:dyDescent="0.2">
      <c r="A947" s="57">
        <v>54222</v>
      </c>
      <c r="B947" s="247" t="s">
        <v>1870</v>
      </c>
      <c r="C947" s="54" t="s">
        <v>1871</v>
      </c>
      <c r="D947" s="257"/>
      <c r="E947" s="257"/>
      <c r="F947" s="56" t="str">
        <f t="shared" si="190"/>
        <v>-</v>
      </c>
    </row>
    <row r="948" spans="1:6" ht="24" x14ac:dyDescent="0.2">
      <c r="A948" s="57" t="s">
        <v>1872</v>
      </c>
      <c r="B948" s="91" t="s">
        <v>1873</v>
      </c>
      <c r="C948" s="54" t="s">
        <v>1872</v>
      </c>
      <c r="D948" s="257"/>
      <c r="E948" s="257"/>
      <c r="F948" s="56" t="str">
        <f t="shared" si="190"/>
        <v>-</v>
      </c>
    </row>
    <row r="949" spans="1:6" ht="24" x14ac:dyDescent="0.2">
      <c r="A949" s="57">
        <v>54232</v>
      </c>
      <c r="B949" s="247" t="s">
        <v>1874</v>
      </c>
      <c r="C949" s="54" t="s">
        <v>1875</v>
      </c>
      <c r="D949" s="257"/>
      <c r="E949" s="257"/>
      <c r="F949" s="56" t="str">
        <f t="shared" si="190"/>
        <v>-</v>
      </c>
    </row>
    <row r="950" spans="1:6" ht="24" x14ac:dyDescent="0.2">
      <c r="A950" s="57">
        <v>54242</v>
      </c>
      <c r="B950" s="91" t="s">
        <v>1876</v>
      </c>
      <c r="C950" s="54" t="s">
        <v>1877</v>
      </c>
      <c r="D950" s="257"/>
      <c r="E950" s="257"/>
      <c r="F950" s="56" t="str">
        <f t="shared" si="190"/>
        <v>-</v>
      </c>
    </row>
    <row r="951" spans="1:6" ht="24" x14ac:dyDescent="0.2">
      <c r="A951" s="57" t="s">
        <v>1878</v>
      </c>
      <c r="B951" s="91" t="s">
        <v>1879</v>
      </c>
      <c r="C951" s="54" t="s">
        <v>1878</v>
      </c>
      <c r="D951" s="257"/>
      <c r="E951" s="257"/>
      <c r="F951" s="56" t="str">
        <f t="shared" si="190"/>
        <v>-</v>
      </c>
    </row>
    <row r="952" spans="1:6" ht="24" x14ac:dyDescent="0.2">
      <c r="A952" s="57">
        <v>54312</v>
      </c>
      <c r="B952" s="247" t="s">
        <v>1880</v>
      </c>
      <c r="C952" s="54" t="s">
        <v>1881</v>
      </c>
      <c r="D952" s="257"/>
      <c r="E952" s="257"/>
      <c r="F952" s="56" t="str">
        <f t="shared" si="190"/>
        <v>-</v>
      </c>
    </row>
    <row r="953" spans="1:6" ht="24" x14ac:dyDescent="0.2">
      <c r="A953" s="57">
        <v>54431</v>
      </c>
      <c r="B953" s="91" t="s">
        <v>1882</v>
      </c>
      <c r="C953" s="54" t="s">
        <v>1883</v>
      </c>
      <c r="D953" s="257"/>
      <c r="E953" s="257"/>
      <c r="F953" s="56" t="str">
        <f t="shared" si="190"/>
        <v>-</v>
      </c>
    </row>
    <row r="954" spans="1:6" ht="24" x14ac:dyDescent="0.2">
      <c r="A954" s="57">
        <v>54432</v>
      </c>
      <c r="B954" s="91" t="s">
        <v>1884</v>
      </c>
      <c r="C954" s="54" t="s">
        <v>1885</v>
      </c>
      <c r="D954" s="257"/>
      <c r="E954" s="257"/>
      <c r="F954" s="56" t="str">
        <f t="shared" si="190"/>
        <v>-</v>
      </c>
    </row>
    <row r="955" spans="1:6" ht="24" x14ac:dyDescent="0.2">
      <c r="A955" s="57" t="s">
        <v>1886</v>
      </c>
      <c r="B955" s="91" t="s">
        <v>1887</v>
      </c>
      <c r="C955" s="54" t="s">
        <v>1886</v>
      </c>
      <c r="D955" s="257"/>
      <c r="E955" s="257"/>
      <c r="F955" s="56" t="str">
        <f t="shared" si="190"/>
        <v>-</v>
      </c>
    </row>
    <row r="956" spans="1:6" ht="24" x14ac:dyDescent="0.2">
      <c r="A956" s="57">
        <v>54442</v>
      </c>
      <c r="B956" s="91" t="s">
        <v>1888</v>
      </c>
      <c r="C956" s="54" t="s">
        <v>1889</v>
      </c>
      <c r="D956" s="257"/>
      <c r="E956" s="257"/>
      <c r="F956" s="56" t="str">
        <f t="shared" si="190"/>
        <v>-</v>
      </c>
    </row>
    <row r="957" spans="1:6" ht="24" x14ac:dyDescent="0.2">
      <c r="A957" s="57">
        <v>54452</v>
      </c>
      <c r="B957" s="91" t="s">
        <v>1890</v>
      </c>
      <c r="C957" s="54" t="s">
        <v>1891</v>
      </c>
      <c r="D957" s="257"/>
      <c r="E957" s="257"/>
      <c r="F957" s="56" t="str">
        <f t="shared" si="190"/>
        <v>-</v>
      </c>
    </row>
    <row r="958" spans="1:6" ht="24" x14ac:dyDescent="0.2">
      <c r="A958" s="57" t="s">
        <v>1892</v>
      </c>
      <c r="B958" s="91" t="s">
        <v>1893</v>
      </c>
      <c r="C958" s="54" t="s">
        <v>1892</v>
      </c>
      <c r="D958" s="257"/>
      <c r="E958" s="257"/>
      <c r="F958" s="56" t="str">
        <f t="shared" si="190"/>
        <v>-</v>
      </c>
    </row>
    <row r="959" spans="1:6" ht="24" x14ac:dyDescent="0.2">
      <c r="A959" s="57">
        <v>54461</v>
      </c>
      <c r="B959" s="91" t="s">
        <v>1894</v>
      </c>
      <c r="C959" s="54" t="s">
        <v>1895</v>
      </c>
      <c r="D959" s="257"/>
      <c r="E959" s="257"/>
      <c r="F959" s="56" t="str">
        <f t="shared" si="190"/>
        <v>-</v>
      </c>
    </row>
    <row r="960" spans="1:6" ht="24"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4" x14ac:dyDescent="0.2">
      <c r="A962" s="57">
        <v>54472</v>
      </c>
      <c r="B962" s="247" t="s">
        <v>1900</v>
      </c>
      <c r="C962" s="54" t="s">
        <v>1901</v>
      </c>
      <c r="D962" s="257"/>
      <c r="E962" s="257"/>
      <c r="F962" s="56" t="str">
        <f t="shared" si="190"/>
        <v>-</v>
      </c>
    </row>
    <row r="963" spans="1:6" ht="24" x14ac:dyDescent="0.2">
      <c r="A963" s="57">
        <v>54482</v>
      </c>
      <c r="B963" s="247" t="s">
        <v>1902</v>
      </c>
      <c r="C963" s="54" t="s">
        <v>1903</v>
      </c>
      <c r="D963" s="257"/>
      <c r="E963" s="257"/>
      <c r="F963" s="56" t="str">
        <f t="shared" si="190"/>
        <v>-</v>
      </c>
    </row>
    <row r="964" spans="1:6" ht="24" x14ac:dyDescent="0.2">
      <c r="A964" s="57" t="s">
        <v>1904</v>
      </c>
      <c r="B964" s="247" t="s">
        <v>1905</v>
      </c>
      <c r="C964" s="54" t="s">
        <v>1904</v>
      </c>
      <c r="D964" s="257"/>
      <c r="E964" s="257"/>
      <c r="F964" s="56" t="str">
        <f t="shared" si="190"/>
        <v>-</v>
      </c>
    </row>
    <row r="965" spans="1:6" ht="24"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4"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c r="E968" s="257"/>
      <c r="F968" s="56" t="str">
        <f t="shared" si="190"/>
        <v>-</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24" x14ac:dyDescent="0.2">
      <c r="A976" s="57">
        <v>54751</v>
      </c>
      <c r="B976" s="91" t="s">
        <v>1928</v>
      </c>
      <c r="C976" s="54" t="s">
        <v>1929</v>
      </c>
      <c r="D976" s="257"/>
      <c r="E976" s="257"/>
      <c r="F976" s="56" t="str">
        <f t="shared" si="190"/>
        <v>-</v>
      </c>
    </row>
    <row r="977" spans="1:6" ht="24" x14ac:dyDescent="0.2">
      <c r="A977" s="57">
        <v>54752</v>
      </c>
      <c r="B977" s="91" t="s">
        <v>1930</v>
      </c>
      <c r="C977" s="54" t="s">
        <v>1931</v>
      </c>
      <c r="D977" s="257"/>
      <c r="E977" s="257"/>
      <c r="F977" s="56" t="str">
        <f t="shared" si="190"/>
        <v>-</v>
      </c>
    </row>
    <row r="978" spans="1:6" ht="24" x14ac:dyDescent="0.2">
      <c r="A978" s="57">
        <v>54761</v>
      </c>
      <c r="B978" s="91" t="s">
        <v>1932</v>
      </c>
      <c r="C978" s="54" t="s">
        <v>1933</v>
      </c>
      <c r="D978" s="257"/>
      <c r="E978" s="257"/>
      <c r="F978" s="56" t="str">
        <f t="shared" si="190"/>
        <v>-</v>
      </c>
    </row>
    <row r="979" spans="1:6" ht="24" x14ac:dyDescent="0.2">
      <c r="A979" s="57">
        <v>54762</v>
      </c>
      <c r="B979" s="91" t="s">
        <v>1934</v>
      </c>
      <c r="C979" s="54" t="s">
        <v>1935</v>
      </c>
      <c r="D979" s="257"/>
      <c r="E979" s="257"/>
      <c r="F979" s="56" t="str">
        <f t="shared" si="190"/>
        <v>-</v>
      </c>
    </row>
    <row r="980" spans="1:6" ht="24" x14ac:dyDescent="0.2">
      <c r="A980" s="57">
        <v>54771</v>
      </c>
      <c r="B980" s="91" t="s">
        <v>1936</v>
      </c>
      <c r="C980" s="54" t="s">
        <v>1937</v>
      </c>
      <c r="D980" s="257"/>
      <c r="E980" s="257"/>
      <c r="F980" s="56" t="str">
        <f t="shared" ref="F980:F982" si="191">IF(D980&lt;&gt;0,IF(E980/D980&gt;=100,"&gt;&gt;100",E980/D980*100),"-")</f>
        <v>-</v>
      </c>
    </row>
    <row r="981" spans="1:6" ht="24" x14ac:dyDescent="0.2">
      <c r="A981" s="57">
        <v>54772</v>
      </c>
      <c r="B981" s="91" t="s">
        <v>1938</v>
      </c>
      <c r="C981" s="54" t="s">
        <v>1939</v>
      </c>
      <c r="D981" s="257"/>
      <c r="E981" s="257"/>
      <c r="F981" s="56" t="str">
        <f t="shared" si="191"/>
        <v>-</v>
      </c>
    </row>
    <row r="982" spans="1:6" ht="24" x14ac:dyDescent="0.2">
      <c r="A982" s="60">
        <v>55312</v>
      </c>
      <c r="B982" s="248" t="s">
        <v>1940</v>
      </c>
      <c r="C982" s="61" t="s">
        <v>1941</v>
      </c>
      <c r="D982" s="258"/>
      <c r="E982" s="258"/>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c r="E985" s="259"/>
      <c r="F985" s="68" t="str">
        <f t="shared" ref="F985:F992" si="192">IF(D985&lt;&gt;0,IF(E985/D985&gt;=100,"&gt;&gt;100",E985/D985*100),"-")</f>
        <v>-</v>
      </c>
    </row>
    <row r="986" spans="1:6" ht="24" x14ac:dyDescent="0.2">
      <c r="A986" s="57" t="s">
        <v>1949</v>
      </c>
      <c r="B986" s="91" t="s">
        <v>1950</v>
      </c>
      <c r="C986" s="54" t="s">
        <v>1949</v>
      </c>
      <c r="D986" s="260"/>
      <c r="E986" s="260"/>
      <c r="F986" s="56" t="str">
        <f t="shared" si="192"/>
        <v>-</v>
      </c>
    </row>
    <row r="987" spans="1:6" ht="24" x14ac:dyDescent="0.2">
      <c r="A987" s="57" t="s">
        <v>1951</v>
      </c>
      <c r="B987" s="91" t="s">
        <v>1952</v>
      </c>
      <c r="C987" s="54" t="s">
        <v>1951</v>
      </c>
      <c r="D987" s="260"/>
      <c r="E987" s="260"/>
      <c r="F987" s="56" t="str">
        <f t="shared" si="192"/>
        <v>-</v>
      </c>
    </row>
    <row r="988" spans="1:6" ht="24"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4"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2270</v>
      </c>
      <c r="B177" s="93" t="s">
        <v>2271</v>
      </c>
      <c r="C177" s="99" t="s">
        <v>2270</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2272</v>
      </c>
      <c r="B178" s="93" t="s">
        <v>2273</v>
      </c>
      <c r="C178" s="99" t="s">
        <v>2272</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2274</v>
      </c>
      <c r="B179" s="93" t="s">
        <v>2275</v>
      </c>
      <c r="C179" s="99" t="s">
        <v>2274</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2276</v>
      </c>
      <c r="B180" s="93" t="s">
        <v>2277</v>
      </c>
      <c r="C180" s="99" t="s">
        <v>2276</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2278</v>
      </c>
      <c r="B181" s="93" t="s">
        <v>2279</v>
      </c>
      <c r="C181" s="99" t="s">
        <v>2278</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2280</v>
      </c>
      <c r="B182" s="93" t="s">
        <v>2281</v>
      </c>
      <c r="C182" s="99" t="s">
        <v>2280</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2282</v>
      </c>
      <c r="B183" s="93" t="s">
        <v>2283</v>
      </c>
      <c r="C183" s="99" t="s">
        <v>2282</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2284</v>
      </c>
      <c r="B184" s="93" t="s">
        <v>2285</v>
      </c>
      <c r="C184" s="99" t="s">
        <v>2284</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2286</v>
      </c>
      <c r="B185" s="92" t="s">
        <v>2287</v>
      </c>
      <c r="C185" s="103" t="s">
        <v>2286</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2288</v>
      </c>
      <c r="B186" s="93" t="s">
        <v>2289</v>
      </c>
      <c r="C186" s="99" t="s">
        <v>2288</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2290</v>
      </c>
      <c r="B187" s="93" t="s">
        <v>2291</v>
      </c>
      <c r="C187" s="99" t="s">
        <v>2290</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2292</v>
      </c>
      <c r="B188" s="93" t="s">
        <v>2293</v>
      </c>
      <c r="C188" s="99" t="s">
        <v>2292</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2294</v>
      </c>
      <c r="B189" s="93" t="s">
        <v>2295</v>
      </c>
      <c r="C189" s="99" t="s">
        <v>2294</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2296</v>
      </c>
      <c r="B190" s="93" t="s">
        <v>2297</v>
      </c>
      <c r="C190" s="99" t="s">
        <v>2296</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2298</v>
      </c>
      <c r="C191" s="99" t="s">
        <v>2299</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2300</v>
      </c>
      <c r="B192" s="93" t="s">
        <v>2301</v>
      </c>
      <c r="C192" s="99" t="s">
        <v>2300</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2302</v>
      </c>
      <c r="B193" s="93" t="s">
        <v>2303</v>
      </c>
      <c r="C193" s="99" t="s">
        <v>2302</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2304</v>
      </c>
      <c r="B194" s="93" t="s">
        <v>2305</v>
      </c>
      <c r="C194" s="99" t="s">
        <v>2304</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2306</v>
      </c>
      <c r="B195" s="93" t="s">
        <v>2307</v>
      </c>
      <c r="C195" s="99" t="s">
        <v>2306</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2308</v>
      </c>
      <c r="B196" s="93" t="s">
        <v>2309</v>
      </c>
      <c r="C196" s="99" t="s">
        <v>2308</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2310</v>
      </c>
      <c r="B197" s="93" t="s">
        <v>2311</v>
      </c>
      <c r="C197" s="99" t="s">
        <v>2310</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2312</v>
      </c>
      <c r="C198" s="99" t="s">
        <v>2313</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2314</v>
      </c>
      <c r="B199" s="93" t="s">
        <v>2301</v>
      </c>
      <c r="C199" s="99" t="s">
        <v>2314</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2315</v>
      </c>
      <c r="B200" s="93" t="s">
        <v>2303</v>
      </c>
      <c r="C200" s="99" t="s">
        <v>2315</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2316</v>
      </c>
      <c r="B201" s="93" t="s">
        <v>2305</v>
      </c>
      <c r="C201" s="99" t="s">
        <v>2316</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2317</v>
      </c>
      <c r="B202" s="93" t="s">
        <v>2307</v>
      </c>
      <c r="C202" s="99" t="s">
        <v>2317</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2318</v>
      </c>
      <c r="B203" s="93" t="s">
        <v>2309</v>
      </c>
      <c r="C203" s="99" t="s">
        <v>2318</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2319</v>
      </c>
      <c r="B204" s="93" t="s">
        <v>2311</v>
      </c>
      <c r="C204" s="99" t="s">
        <v>2319</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2320</v>
      </c>
      <c r="B205" s="93" t="s">
        <v>2321</v>
      </c>
      <c r="C205" s="99" t="s">
        <v>2320</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2322</v>
      </c>
      <c r="B206" s="93" t="s">
        <v>2323</v>
      </c>
      <c r="C206" s="99" t="s">
        <v>2322</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2324</v>
      </c>
      <c r="C207" s="99" t="s">
        <v>2325</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2326</v>
      </c>
      <c r="B208" s="93" t="s">
        <v>2327</v>
      </c>
      <c r="C208" s="99" t="s">
        <v>2326</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2328</v>
      </c>
      <c r="B209" s="93" t="s">
        <v>2329</v>
      </c>
      <c r="C209" s="99" t="s">
        <v>2328</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2330</v>
      </c>
      <c r="B210" s="93" t="s">
        <v>2331</v>
      </c>
      <c r="C210" s="99" t="s">
        <v>2330</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2332</v>
      </c>
      <c r="B211" s="93" t="s">
        <v>2333</v>
      </c>
      <c r="C211" s="99" t="s">
        <v>2332</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2334</v>
      </c>
      <c r="B212" s="93" t="s">
        <v>2335</v>
      </c>
      <c r="C212" s="99" t="s">
        <v>2334</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2336</v>
      </c>
      <c r="B213" s="93" t="s">
        <v>2337</v>
      </c>
      <c r="C213" s="99" t="s">
        <v>2336</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2338</v>
      </c>
      <c r="B214" s="93" t="s">
        <v>2339</v>
      </c>
      <c r="C214" s="99" t="s">
        <v>2338</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2340</v>
      </c>
      <c r="B215" s="93" t="s">
        <v>2341</v>
      </c>
      <c r="C215" s="99" t="s">
        <v>2340</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2342</v>
      </c>
      <c r="B216" s="93" t="s">
        <v>2343</v>
      </c>
      <c r="C216" s="99" t="s">
        <v>2342</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2344</v>
      </c>
      <c r="B217" s="93" t="s">
        <v>2345</v>
      </c>
      <c r="C217" s="99" t="s">
        <v>2344</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2346</v>
      </c>
      <c r="B218" s="93" t="s">
        <v>2347</v>
      </c>
      <c r="C218" s="99" t="s">
        <v>2346</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2348</v>
      </c>
      <c r="B219" s="93" t="s">
        <v>2349</v>
      </c>
      <c r="C219" s="99" t="s">
        <v>2348</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2350</v>
      </c>
      <c r="B220" s="93" t="s">
        <v>2351</v>
      </c>
      <c r="C220" s="99" t="s">
        <v>2350</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2352</v>
      </c>
      <c r="B221" s="93" t="s">
        <v>2353</v>
      </c>
      <c r="C221" s="99" t="s">
        <v>2352</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2354</v>
      </c>
      <c r="B222" s="93" t="s">
        <v>2355</v>
      </c>
      <c r="C222" s="99" t="s">
        <v>2354</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2356</v>
      </c>
      <c r="B223" s="246" t="s">
        <v>2357</v>
      </c>
      <c r="C223" s="99" t="s">
        <v>2356</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2358</v>
      </c>
      <c r="C224" s="99" t="s">
        <v>2359</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2360</v>
      </c>
      <c r="B225" s="93" t="s">
        <v>2361</v>
      </c>
      <c r="C225" s="99" t="s">
        <v>2360</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2362</v>
      </c>
      <c r="B226" s="93" t="s">
        <v>2363</v>
      </c>
      <c r="C226" s="99" t="s">
        <v>2362</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2364</v>
      </c>
      <c r="C227" s="99" t="s">
        <v>2365</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2366</v>
      </c>
      <c r="C228" s="99" t="s">
        <v>2367</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2368</v>
      </c>
      <c r="C229" s="99" t="s">
        <v>2369</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2370</v>
      </c>
      <c r="C230" s="99" t="s">
        <v>2371</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2372</v>
      </c>
      <c r="C231" s="99" t="s">
        <v>2373</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2374</v>
      </c>
      <c r="C232" s="99" t="s">
        <v>2375</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2376</v>
      </c>
      <c r="C233" s="99" t="s">
        <v>2377</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2378</v>
      </c>
      <c r="B234" s="93" t="s">
        <v>2379</v>
      </c>
      <c r="C234" s="99" t="s">
        <v>2378</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2380</v>
      </c>
      <c r="B235" s="93" t="s">
        <v>2381</v>
      </c>
      <c r="C235" s="99" t="s">
        <v>2380</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2382</v>
      </c>
      <c r="B236" s="93" t="s">
        <v>2383</v>
      </c>
      <c r="C236" s="99" t="s">
        <v>2382</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2384</v>
      </c>
      <c r="B237" s="92" t="s">
        <v>2385</v>
      </c>
      <c r="C237" s="103" t="s">
        <v>2384</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2386</v>
      </c>
      <c r="B238" s="93" t="s">
        <v>2387</v>
      </c>
      <c r="C238" s="99" t="s">
        <v>2386</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2388</v>
      </c>
      <c r="B239" s="93" t="s">
        <v>2389</v>
      </c>
      <c r="C239" s="99" t="s">
        <v>2388</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2390</v>
      </c>
      <c r="B240" s="93" t="s">
        <v>2391</v>
      </c>
      <c r="C240" s="99" t="s">
        <v>2390</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2392</v>
      </c>
      <c r="B241" s="93" t="s">
        <v>2393</v>
      </c>
      <c r="C241" s="99" t="s">
        <v>2392</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2394</v>
      </c>
      <c r="B242" s="93" t="s">
        <v>2395</v>
      </c>
      <c r="C242" s="99" t="s">
        <v>2394</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2396</v>
      </c>
      <c r="B243" s="93" t="s">
        <v>2397</v>
      </c>
      <c r="C243" s="99" t="s">
        <v>2396</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2398</v>
      </c>
      <c r="B244" s="93" t="s">
        <v>2399</v>
      </c>
      <c r="C244" s="99" t="s">
        <v>2398</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2400</v>
      </c>
      <c r="B245" s="93" t="s">
        <v>2401</v>
      </c>
      <c r="C245" s="99" t="s">
        <v>2400</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2402</v>
      </c>
      <c r="B246" s="93" t="s">
        <v>2403</v>
      </c>
      <c r="C246" s="99" t="s">
        <v>2402</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2404</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2405</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2406</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2407</v>
      </c>
      <c r="B250" s="93" t="s">
        <v>2408</v>
      </c>
      <c r="C250" s="99" t="s">
        <v>2407</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2409</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2410</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2411</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2412</v>
      </c>
      <c r="B254" s="92" t="s">
        <v>2413</v>
      </c>
      <c r="C254" s="103" t="s">
        <v>2412</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2414</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2415</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2416</v>
      </c>
      <c r="B257" s="93" t="s">
        <v>2417</v>
      </c>
      <c r="C257" s="99" t="s">
        <v>2416</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2418</v>
      </c>
      <c r="B258" s="92" t="s">
        <v>2419</v>
      </c>
      <c r="C258" s="99" t="s">
        <v>2418</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2420</v>
      </c>
      <c r="B259" s="93" t="s">
        <v>2421</v>
      </c>
      <c r="C259" s="99" t="s">
        <v>2420</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2422</v>
      </c>
      <c r="B260" s="105" t="s">
        <v>2423</v>
      </c>
      <c r="C260" s="99" t="s">
        <v>2422</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2424</v>
      </c>
      <c r="B262" s="93" t="s">
        <v>2425</v>
      </c>
      <c r="C262" s="99" t="s">
        <v>2426</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2424</v>
      </c>
      <c r="B263" s="93" t="s">
        <v>2427</v>
      </c>
      <c r="C263" s="99" t="s">
        <v>2428</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2429</v>
      </c>
      <c r="B264" s="93" t="s">
        <v>2430</v>
      </c>
      <c r="C264" s="99" t="s">
        <v>2431</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2429</v>
      </c>
      <c r="B265" s="93" t="s">
        <v>2432</v>
      </c>
      <c r="C265" s="99" t="s">
        <v>2433</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2434</v>
      </c>
      <c r="B266" s="93" t="s">
        <v>2435</v>
      </c>
      <c r="C266" s="99" t="s">
        <v>2436</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2434</v>
      </c>
      <c r="B267" s="93" t="s">
        <v>2437</v>
      </c>
      <c r="C267" s="99" t="s">
        <v>2438</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2439</v>
      </c>
      <c r="B268" s="93" t="s">
        <v>2440</v>
      </c>
      <c r="C268" s="99" t="s">
        <v>2439</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2441</v>
      </c>
      <c r="B269" s="93" t="s">
        <v>2442</v>
      </c>
      <c r="C269" s="99" t="s">
        <v>2441</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2443</v>
      </c>
      <c r="B270" s="93" t="s">
        <v>2444</v>
      </c>
      <c r="C270" s="99" t="s">
        <v>2443</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2445</v>
      </c>
      <c r="B271" s="93" t="s">
        <v>2446</v>
      </c>
      <c r="C271" s="99" t="s">
        <v>2445</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2447</v>
      </c>
      <c r="B272" s="93" t="s">
        <v>2448</v>
      </c>
      <c r="C272" s="99" t="s">
        <v>2447</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2449</v>
      </c>
      <c r="B273" s="93" t="s">
        <v>2450</v>
      </c>
      <c r="C273" s="99" t="s">
        <v>2449</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2451</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2452</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2453</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2454</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2455</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2456</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2457</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2458</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2459</v>
      </c>
      <c r="B282" s="92" t="s">
        <v>2460</v>
      </c>
      <c r="C282" s="103" t="s">
        <v>2459</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2461</v>
      </c>
      <c r="B283" s="92" t="s">
        <v>2462</v>
      </c>
      <c r="C283" s="103" t="s">
        <v>2461</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2463</v>
      </c>
      <c r="B284" s="92" t="s">
        <v>2464</v>
      </c>
      <c r="C284" s="103" t="s">
        <v>2463</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2465</v>
      </c>
      <c r="B285" s="92" t="s">
        <v>2466</v>
      </c>
      <c r="C285" s="103" t="s">
        <v>2465</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2467</v>
      </c>
      <c r="B286" s="93" t="s">
        <v>2468</v>
      </c>
      <c r="C286" s="99" t="s">
        <v>2467</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2469</v>
      </c>
      <c r="B287" s="93" t="s">
        <v>2470</v>
      </c>
      <c r="C287" s="99" t="s">
        <v>2471</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2469</v>
      </c>
      <c r="B288" s="93" t="s">
        <v>2472</v>
      </c>
      <c r="C288" s="99" t="s">
        <v>2473</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2474</v>
      </c>
      <c r="B289" s="93" t="s">
        <v>2475</v>
      </c>
      <c r="C289" s="99" t="s">
        <v>2476</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2474</v>
      </c>
      <c r="B290" s="93" t="s">
        <v>2477</v>
      </c>
      <c r="C290" s="99" t="s">
        <v>2478</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2479</v>
      </c>
      <c r="B291" s="93" t="s">
        <v>2480</v>
      </c>
      <c r="C291" s="99" t="s">
        <v>2481</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2479</v>
      </c>
      <c r="B292" s="93" t="s">
        <v>2482</v>
      </c>
      <c r="C292" s="99" t="s">
        <v>2483</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2484</v>
      </c>
      <c r="B293" s="93" t="s">
        <v>2485</v>
      </c>
      <c r="C293" s="99" t="s">
        <v>2486</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2484</v>
      </c>
      <c r="B294" s="93" t="s">
        <v>2487</v>
      </c>
      <c r="C294" s="99" t="s">
        <v>2488</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2489</v>
      </c>
      <c r="B295" s="246" t="s">
        <v>2490</v>
      </c>
      <c r="C295" s="99" t="s">
        <v>2489</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2491</v>
      </c>
      <c r="B296" s="246" t="s">
        <v>2492</v>
      </c>
      <c r="C296" s="99" t="s">
        <v>2491</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2493</v>
      </c>
      <c r="B297" s="246" t="s">
        <v>2494</v>
      </c>
      <c r="C297" s="99" t="s">
        <v>2493</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2495</v>
      </c>
      <c r="C298" s="99" t="s">
        <v>2496</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2497</v>
      </c>
      <c r="C299" s="99" t="s">
        <v>2498</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2499</v>
      </c>
      <c r="C300" s="99" t="s">
        <v>2500</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2501</v>
      </c>
      <c r="C301" s="99" t="s">
        <v>2502</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2503</v>
      </c>
      <c r="C302" s="99" t="s">
        <v>2504</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2505</v>
      </c>
      <c r="B303" s="246" t="s">
        <v>2506</v>
      </c>
      <c r="C303" s="99" t="s">
        <v>2505</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2507</v>
      </c>
      <c r="C304" s="99" t="s">
        <v>2508</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2509</v>
      </c>
      <c r="C305" s="99" t="s">
        <v>2510</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2511</v>
      </c>
      <c r="C307" s="99" t="s">
        <v>2512</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2513</v>
      </c>
      <c r="C308" s="99" t="s">
        <v>2514</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2515</v>
      </c>
      <c r="B309" s="246" t="s">
        <v>2516</v>
      </c>
      <c r="C309" s="99" t="s">
        <v>2515</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2517</v>
      </c>
      <c r="C310" s="99" t="s">
        <v>2518</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2519</v>
      </c>
      <c r="C311" s="99" t="s">
        <v>2520</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2521</v>
      </c>
      <c r="C315" s="99" t="s">
        <v>2522</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2523</v>
      </c>
      <c r="C316" s="99" t="s">
        <v>2524</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2525</v>
      </c>
      <c r="C318" s="99" t="s">
        <v>2526</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2527</v>
      </c>
      <c r="C320" s="99" t="s">
        <v>2528</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2529</v>
      </c>
      <c r="C321" s="99" t="s">
        <v>2530</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2531</v>
      </c>
      <c r="C322" s="111" t="s">
        <v>2532</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2533</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2534</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2535</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2536</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2537</v>
      </c>
      <c r="B7" s="91" t="s">
        <v>2538</v>
      </c>
      <c r="C7" s="197" t="s">
        <v>2537</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2539</v>
      </c>
      <c r="B8" s="91" t="s">
        <v>2540</v>
      </c>
      <c r="C8" s="197" t="s">
        <v>2539</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2541</v>
      </c>
      <c r="B9" s="91" t="s">
        <v>2542</v>
      </c>
      <c r="C9" s="197" t="s">
        <v>2541</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2543</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2544</v>
      </c>
      <c r="B11" s="91" t="s">
        <v>2545</v>
      </c>
      <c r="C11" s="197" t="s">
        <v>2544</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2546</v>
      </c>
      <c r="B12" s="91" t="s">
        <v>2547</v>
      </c>
      <c r="C12" s="197" t="s">
        <v>2546</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2548</v>
      </c>
      <c r="B13" s="91" t="s">
        <v>2549</v>
      </c>
      <c r="C13" s="197" t="s">
        <v>2548</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2550</v>
      </c>
      <c r="B14" s="91" t="s">
        <v>2551</v>
      </c>
      <c r="C14" s="197" t="s">
        <v>2550</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2552</v>
      </c>
      <c r="B15" s="91" t="s">
        <v>2553</v>
      </c>
      <c r="C15" s="197" t="s">
        <v>2552</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2554</v>
      </c>
      <c r="B16" s="91" t="s">
        <v>2555</v>
      </c>
      <c r="C16" s="197" t="s">
        <v>2554</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2556</v>
      </c>
      <c r="B17" s="91" t="s">
        <v>2557</v>
      </c>
      <c r="C17" s="197" t="s">
        <v>2556</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2558</v>
      </c>
      <c r="B18" s="91" t="s">
        <v>2559</v>
      </c>
      <c r="C18" s="197" t="s">
        <v>2558</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2560</v>
      </c>
      <c r="B19" s="91" t="s">
        <v>2561</v>
      </c>
      <c r="C19" s="197" t="s">
        <v>2560</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2562</v>
      </c>
      <c r="B20" s="91" t="s">
        <v>2563</v>
      </c>
      <c r="C20" s="197" t="s">
        <v>2562</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2564</v>
      </c>
      <c r="B21" s="91" t="s">
        <v>2565</v>
      </c>
      <c r="C21" s="197" t="s">
        <v>2564</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2566</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2567</v>
      </c>
      <c r="B23" s="91" t="s">
        <v>2568</v>
      </c>
      <c r="C23" s="197" t="s">
        <v>2567</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2569</v>
      </c>
      <c r="B24" s="91" t="s">
        <v>2570</v>
      </c>
      <c r="C24" s="197" t="s">
        <v>2569</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2571</v>
      </c>
      <c r="B25" s="91" t="s">
        <v>2572</v>
      </c>
      <c r="C25" s="197" t="s">
        <v>2571</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2573</v>
      </c>
      <c r="B26" s="91" t="s">
        <v>2574</v>
      </c>
      <c r="C26" s="197" t="s">
        <v>2573</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2575</v>
      </c>
      <c r="B27" s="91" t="s">
        <v>2576</v>
      </c>
      <c r="C27" s="197" t="s">
        <v>2575</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2577</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2578</v>
      </c>
      <c r="B29" s="91" t="s">
        <v>2579</v>
      </c>
      <c r="C29" s="197" t="s">
        <v>2578</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2580</v>
      </c>
      <c r="B30" s="91" t="s">
        <v>2581</v>
      </c>
      <c r="C30" s="197" t="s">
        <v>2580</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2582</v>
      </c>
      <c r="B31" s="91" t="s">
        <v>2583</v>
      </c>
      <c r="C31" s="197" t="s">
        <v>2582</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2584</v>
      </c>
      <c r="B32" s="91" t="s">
        <v>2585</v>
      </c>
      <c r="C32" s="197" t="s">
        <v>2584</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2586</v>
      </c>
      <c r="B33" s="91" t="s">
        <v>2587</v>
      </c>
      <c r="C33" s="197" t="s">
        <v>2586</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2588</v>
      </c>
      <c r="B34" s="91" t="s">
        <v>2589</v>
      </c>
      <c r="C34" s="197" t="s">
        <v>2588</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2590</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2591</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2592</v>
      </c>
      <c r="B37" s="91" t="s">
        <v>2593</v>
      </c>
      <c r="C37" s="197" t="s">
        <v>2592</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2594</v>
      </c>
      <c r="B38" s="91" t="s">
        <v>2595</v>
      </c>
      <c r="C38" s="197" t="s">
        <v>2594</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2596</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2597</v>
      </c>
      <c r="B40" s="91" t="s">
        <v>2598</v>
      </c>
      <c r="C40" s="197" t="s">
        <v>2597</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2599</v>
      </c>
      <c r="B41" s="91" t="s">
        <v>2600</v>
      </c>
      <c r="C41" s="197" t="s">
        <v>2599</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2601</v>
      </c>
      <c r="B42" s="91" t="s">
        <v>2602</v>
      </c>
      <c r="C42" s="197" t="s">
        <v>2601</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2603</v>
      </c>
      <c r="B43" s="91" t="s">
        <v>2604</v>
      </c>
      <c r="C43" s="197" t="s">
        <v>2603</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2605</v>
      </c>
      <c r="B44" s="91" t="s">
        <v>2606</v>
      </c>
      <c r="C44" s="197" t="s">
        <v>2605</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2607</v>
      </c>
      <c r="B45" s="91" t="s">
        <v>2608</v>
      </c>
      <c r="C45" s="197" t="s">
        <v>2607</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2609</v>
      </c>
      <c r="B46" s="91" t="s">
        <v>2610</v>
      </c>
      <c r="C46" s="197" t="s">
        <v>2609</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2611</v>
      </c>
      <c r="B47" s="91" t="s">
        <v>2612</v>
      </c>
      <c r="C47" s="197" t="s">
        <v>2611</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2613</v>
      </c>
      <c r="B48" s="91" t="s">
        <v>2614</v>
      </c>
      <c r="C48" s="197" t="s">
        <v>2613</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2615</v>
      </c>
      <c r="B49" s="91" t="s">
        <v>2616</v>
      </c>
      <c r="C49" s="197" t="s">
        <v>2615</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2617</v>
      </c>
      <c r="B50" s="91" t="s">
        <v>2618</v>
      </c>
      <c r="C50" s="197" t="s">
        <v>2617</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2619</v>
      </c>
      <c r="B51" s="91" t="s">
        <v>2620</v>
      </c>
      <c r="C51" s="197" t="s">
        <v>2619</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2621</v>
      </c>
      <c r="B52" s="91" t="s">
        <v>2622</v>
      </c>
      <c r="C52" s="197" t="s">
        <v>2621</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2623</v>
      </c>
      <c r="B53" s="91" t="s">
        <v>2624</v>
      </c>
      <c r="C53" s="197" t="s">
        <v>2623</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2625</v>
      </c>
      <c r="B54" s="91" t="s">
        <v>2626</v>
      </c>
      <c r="C54" s="197" t="s">
        <v>2625</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2627</v>
      </c>
      <c r="B55" s="91" t="s">
        <v>2628</v>
      </c>
      <c r="C55" s="197" t="s">
        <v>2627</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2629</v>
      </c>
      <c r="B56" s="91" t="s">
        <v>2630</v>
      </c>
      <c r="C56" s="197" t="s">
        <v>2629</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2631</v>
      </c>
      <c r="B57" s="91" t="s">
        <v>2632</v>
      </c>
      <c r="C57" s="197" t="s">
        <v>2631</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2633</v>
      </c>
      <c r="B58" s="91" t="s">
        <v>2634</v>
      </c>
      <c r="C58" s="197" t="s">
        <v>2633</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2635</v>
      </c>
      <c r="B59" s="91" t="s">
        <v>2636</v>
      </c>
      <c r="C59" s="197" t="s">
        <v>2635</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2637</v>
      </c>
      <c r="B60" s="91" t="s">
        <v>2638</v>
      </c>
      <c r="C60" s="197" t="s">
        <v>2637</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2639</v>
      </c>
      <c r="B61" s="91" t="s">
        <v>2640</v>
      </c>
      <c r="C61" s="197" t="s">
        <v>2639</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2641</v>
      </c>
      <c r="B62" s="91" t="s">
        <v>2642</v>
      </c>
      <c r="C62" s="197" t="s">
        <v>2641</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2643</v>
      </c>
      <c r="B63" s="91" t="s">
        <v>2644</v>
      </c>
      <c r="C63" s="197" t="s">
        <v>2643</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2645</v>
      </c>
      <c r="B64" s="91" t="s">
        <v>2646</v>
      </c>
      <c r="C64" s="197" t="s">
        <v>2645</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2647</v>
      </c>
      <c r="B65" s="91" t="s">
        <v>2648</v>
      </c>
      <c r="C65" s="197" t="s">
        <v>2647</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2649</v>
      </c>
      <c r="B66" s="91" t="s">
        <v>2650</v>
      </c>
      <c r="C66" s="197" t="s">
        <v>2649</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2651</v>
      </c>
      <c r="B67" s="91" t="s">
        <v>2652</v>
      </c>
      <c r="C67" s="197" t="s">
        <v>2651</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2653</v>
      </c>
      <c r="B68" s="91" t="s">
        <v>2654</v>
      </c>
      <c r="C68" s="197" t="s">
        <v>2653</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2655</v>
      </c>
      <c r="B69" s="91" t="s">
        <v>2656</v>
      </c>
      <c r="C69" s="197" t="s">
        <v>2655</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2657</v>
      </c>
      <c r="B70" s="91" t="s">
        <v>2658</v>
      </c>
      <c r="C70" s="197" t="s">
        <v>2657</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2659</v>
      </c>
      <c r="B71" s="91" t="s">
        <v>2660</v>
      </c>
      <c r="C71" s="197" t="s">
        <v>2659</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2661</v>
      </c>
      <c r="B72" s="91" t="s">
        <v>2662</v>
      </c>
      <c r="C72" s="197" t="s">
        <v>2661</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2663</v>
      </c>
      <c r="B73" s="91" t="s">
        <v>2664</v>
      </c>
      <c r="C73" s="197" t="s">
        <v>2663</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2665</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2666</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2667</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2668</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2669</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2670</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2671</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2672</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2673</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2674</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2675</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2676</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2677</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2678</v>
      </c>
      <c r="B87" s="91" t="s">
        <v>2679</v>
      </c>
      <c r="C87" s="197" t="s">
        <v>2678</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2680</v>
      </c>
      <c r="B88" s="91" t="s">
        <v>2681</v>
      </c>
      <c r="C88" s="197" t="s">
        <v>2680</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2682</v>
      </c>
      <c r="B89" s="91" t="s">
        <v>2683</v>
      </c>
      <c r="C89" s="197" t="s">
        <v>2682</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2684</v>
      </c>
      <c r="B90" s="91" t="s">
        <v>2685</v>
      </c>
      <c r="C90" s="197" t="s">
        <v>2684</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2686</v>
      </c>
      <c r="B91" s="91" t="s">
        <v>1602</v>
      </c>
      <c r="C91" s="197" t="s">
        <v>2686</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2687</v>
      </c>
      <c r="B92" s="91" t="s">
        <v>2688</v>
      </c>
      <c r="C92" s="197" t="s">
        <v>2687</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2689</v>
      </c>
      <c r="B93" s="91" t="s">
        <v>2690</v>
      </c>
      <c r="C93" s="197" t="s">
        <v>2689</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2691</v>
      </c>
      <c r="B94" s="91" t="s">
        <v>2692</v>
      </c>
      <c r="C94" s="197" t="s">
        <v>2691</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2693</v>
      </c>
      <c r="B95" s="91" t="s">
        <v>2694</v>
      </c>
      <c r="C95" s="197" t="s">
        <v>2693</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2695</v>
      </c>
      <c r="B96" s="91" t="s">
        <v>2696</v>
      </c>
      <c r="C96" s="197" t="s">
        <v>2695</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2697</v>
      </c>
      <c r="B97" s="91" t="s">
        <v>2698</v>
      </c>
      <c r="C97" s="197" t="s">
        <v>2697</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2699</v>
      </c>
      <c r="B98" s="91" t="s">
        <v>2700</v>
      </c>
      <c r="C98" s="197" t="s">
        <v>2699</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2701</v>
      </c>
      <c r="B99" s="91" t="s">
        <v>2702</v>
      </c>
      <c r="C99" s="197" t="s">
        <v>2701</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2703</v>
      </c>
      <c r="B100" s="91" t="s">
        <v>2704</v>
      </c>
      <c r="C100" s="197" t="s">
        <v>2703</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2705</v>
      </c>
      <c r="B101" s="91" t="s">
        <v>2706</v>
      </c>
      <c r="C101" s="197" t="s">
        <v>2705</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2707</v>
      </c>
      <c r="B102" s="91" t="s">
        <v>2708</v>
      </c>
      <c r="C102" s="197" t="s">
        <v>2707</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2709</v>
      </c>
      <c r="B103" s="91" t="s">
        <v>2710</v>
      </c>
      <c r="C103" s="197" t="s">
        <v>2709</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2711</v>
      </c>
      <c r="B104" s="91" t="s">
        <v>2712</v>
      </c>
      <c r="C104" s="197" t="s">
        <v>2711</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2713</v>
      </c>
      <c r="B105" s="91" t="s">
        <v>2714</v>
      </c>
      <c r="C105" s="197" t="s">
        <v>2713</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2715</v>
      </c>
      <c r="B106" s="91" t="s">
        <v>2716</v>
      </c>
      <c r="C106" s="197" t="s">
        <v>2715</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2717</v>
      </c>
      <c r="B107" s="91" t="s">
        <v>2718</v>
      </c>
      <c r="C107" s="197" t="s">
        <v>2717</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2719</v>
      </c>
      <c r="B108" s="91" t="s">
        <v>2720</v>
      </c>
      <c r="C108" s="197" t="s">
        <v>2719</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2721</v>
      </c>
      <c r="B109" s="91" t="s">
        <v>2722</v>
      </c>
      <c r="C109" s="197" t="s">
        <v>2721</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2723</v>
      </c>
      <c r="B110" s="91" t="s">
        <v>2724</v>
      </c>
      <c r="C110" s="197" t="s">
        <v>2723</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2725</v>
      </c>
      <c r="B111" s="91" t="s">
        <v>2726</v>
      </c>
      <c r="C111" s="197" t="s">
        <v>2725</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2727</v>
      </c>
      <c r="B112" s="91" t="s">
        <v>2728</v>
      </c>
      <c r="C112" s="197" t="s">
        <v>2727</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2729</v>
      </c>
      <c r="B113" s="91" t="s">
        <v>2730</v>
      </c>
      <c r="C113" s="197" t="s">
        <v>2729</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2731</v>
      </c>
      <c r="B114" s="91" t="s">
        <v>2732</v>
      </c>
      <c r="C114" s="197" t="s">
        <v>2731</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2733</v>
      </c>
      <c r="B115" s="91" t="s">
        <v>2734</v>
      </c>
      <c r="C115" s="197" t="s">
        <v>2733</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2735</v>
      </c>
      <c r="B116" s="91" t="s">
        <v>2736</v>
      </c>
      <c r="C116" s="197" t="s">
        <v>2735</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2737</v>
      </c>
      <c r="B117" s="91" t="s">
        <v>2738</v>
      </c>
      <c r="C117" s="197" t="s">
        <v>2737</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2739</v>
      </c>
      <c r="B118" s="91" t="s">
        <v>2740</v>
      </c>
      <c r="C118" s="197" t="s">
        <v>2739</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2741</v>
      </c>
      <c r="B119" s="91" t="s">
        <v>2742</v>
      </c>
      <c r="C119" s="197" t="s">
        <v>2741</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2743</v>
      </c>
      <c r="B120" s="91" t="s">
        <v>2744</v>
      </c>
      <c r="C120" s="197" t="s">
        <v>2743</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2745</v>
      </c>
      <c r="B121" s="91" t="s">
        <v>2746</v>
      </c>
      <c r="C121" s="197" t="s">
        <v>2745</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2747</v>
      </c>
      <c r="B122" s="91" t="s">
        <v>2748</v>
      </c>
      <c r="C122" s="197" t="s">
        <v>2747</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2749</v>
      </c>
      <c r="B123" s="91" t="s">
        <v>2750</v>
      </c>
      <c r="C123" s="197" t="s">
        <v>2749</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2751</v>
      </c>
      <c r="B124" s="91" t="s">
        <v>2752</v>
      </c>
      <c r="C124" s="197" t="s">
        <v>2751</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2753</v>
      </c>
      <c r="B125" s="91" t="s">
        <v>2754</v>
      </c>
      <c r="C125" s="197" t="s">
        <v>2753</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2755</v>
      </c>
      <c r="B126" s="91" t="s">
        <v>2756</v>
      </c>
      <c r="C126" s="197" t="s">
        <v>2755</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2757</v>
      </c>
      <c r="B127" s="91" t="s">
        <v>2758</v>
      </c>
      <c r="C127" s="197" t="s">
        <v>2757</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2759</v>
      </c>
      <c r="B128" s="91" t="s">
        <v>2760</v>
      </c>
      <c r="C128" s="197" t="s">
        <v>2759</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2761</v>
      </c>
      <c r="B129" s="91" t="s">
        <v>2762</v>
      </c>
      <c r="C129" s="197" t="s">
        <v>2761</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2763</v>
      </c>
      <c r="B130" s="91" t="s">
        <v>2764</v>
      </c>
      <c r="C130" s="197" t="s">
        <v>2763</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2765</v>
      </c>
      <c r="B131" s="91" t="s">
        <v>2766</v>
      </c>
      <c r="C131" s="197" t="s">
        <v>2765</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2767</v>
      </c>
      <c r="B132" s="91" t="s">
        <v>2768</v>
      </c>
      <c r="C132" s="197" t="s">
        <v>2767</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2769</v>
      </c>
      <c r="B133" s="91" t="s">
        <v>2770</v>
      </c>
      <c r="C133" s="197" t="s">
        <v>2769</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2771</v>
      </c>
      <c r="B134" s="91" t="s">
        <v>2772</v>
      </c>
      <c r="C134" s="197" t="s">
        <v>2771</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2773</v>
      </c>
      <c r="B135" s="91" t="s">
        <v>2774</v>
      </c>
      <c r="C135" s="197" t="s">
        <v>2773</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2775</v>
      </c>
      <c r="B136" s="91" t="s">
        <v>2776</v>
      </c>
      <c r="C136" s="197" t="s">
        <v>2775</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2777</v>
      </c>
      <c r="B137" s="91" t="s">
        <v>1629</v>
      </c>
      <c r="C137" s="197" t="s">
        <v>2777</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2778</v>
      </c>
      <c r="B138" s="247" t="s">
        <v>2779</v>
      </c>
      <c r="C138" s="197" t="s">
        <v>2778</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2780</v>
      </c>
      <c r="B139" s="91" t="s">
        <v>2781</v>
      </c>
      <c r="C139" s="197" t="s">
        <v>2780</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2782</v>
      </c>
      <c r="B140" s="91" t="s">
        <v>2783</v>
      </c>
      <c r="C140" s="197" t="s">
        <v>2782</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2784</v>
      </c>
      <c r="C141" s="198" t="s">
        <v>2785</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2786</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2787</v>
      </c>
      <c r="E3" s="302" t="s">
        <v>2788</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2789</v>
      </c>
      <c r="B5" s="119" t="s">
        <v>2790</v>
      </c>
      <c r="C5" s="120" t="s">
        <v>2789</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2791</v>
      </c>
      <c r="B6" s="121" t="s">
        <v>2792</v>
      </c>
      <c r="C6" s="103" t="s">
        <v>2791</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2793</v>
      </c>
      <c r="C7" s="103" t="s">
        <v>2794</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2795</v>
      </c>
      <c r="C8" s="103" t="s">
        <v>2796</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2797</v>
      </c>
      <c r="C9" s="103" t="s">
        <v>2798</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2799</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2800</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2801</v>
      </c>
      <c r="C12" s="103" t="s">
        <v>2802</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2803</v>
      </c>
      <c r="C13" s="103" t="s">
        <v>2804</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2805</v>
      </c>
      <c r="C14" s="103" t="s">
        <v>2806</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2807</v>
      </c>
      <c r="C15" s="103" t="s">
        <v>2808</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2809</v>
      </c>
      <c r="C16" s="103" t="s">
        <v>2810</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2811</v>
      </c>
      <c r="C17" s="103" t="s">
        <v>2812</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2813</v>
      </c>
      <c r="C18" s="103" t="s">
        <v>2814</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2815</v>
      </c>
      <c r="C19" s="103" t="s">
        <v>2816</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2817</v>
      </c>
      <c r="C20" s="103" t="s">
        <v>2818</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2819</v>
      </c>
      <c r="C21" s="103" t="s">
        <v>2820</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2821</v>
      </c>
      <c r="B22" s="121" t="s">
        <v>2822</v>
      </c>
      <c r="C22" s="103" t="s">
        <v>2821</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2823</v>
      </c>
      <c r="C23" s="103" t="s">
        <v>2824</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2795</v>
      </c>
      <c r="C24" s="103" t="s">
        <v>2825</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2797</v>
      </c>
      <c r="C25" s="103" t="s">
        <v>2826</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2827</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2828</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2801</v>
      </c>
      <c r="C28" s="103" t="s">
        <v>2829</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2803</v>
      </c>
      <c r="C29" s="103" t="s">
        <v>2830</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2831</v>
      </c>
      <c r="C30" s="103" t="s">
        <v>2832</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2807</v>
      </c>
      <c r="C31" s="103" t="s">
        <v>2833</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2809</v>
      </c>
      <c r="C32" s="103" t="s">
        <v>2834</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2811</v>
      </c>
      <c r="C33" s="103" t="s">
        <v>2835</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2813</v>
      </c>
      <c r="C34" s="103" t="s">
        <v>2836</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2815</v>
      </c>
      <c r="C35" s="103" t="s">
        <v>2837</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2817</v>
      </c>
      <c r="C36" s="103" t="s">
        <v>2838</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2819</v>
      </c>
      <c r="C37" s="103" t="s">
        <v>2839</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2840</v>
      </c>
      <c r="B38" s="121" t="s">
        <v>2841</v>
      </c>
      <c r="C38" s="103" t="s">
        <v>2840</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2842</v>
      </c>
      <c r="B39" s="121" t="s">
        <v>2843</v>
      </c>
      <c r="C39" s="103" t="s">
        <v>2842</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2844</v>
      </c>
      <c r="C40" s="103" t="s">
        <v>2845</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2295</v>
      </c>
      <c r="C41" s="103" t="s">
        <v>2846</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2847</v>
      </c>
      <c r="C42" s="103" t="s">
        <v>2848</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2849</v>
      </c>
      <c r="C43" s="103" t="s">
        <v>2850</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2851</v>
      </c>
      <c r="B44" s="121" t="s">
        <v>2852</v>
      </c>
      <c r="C44" s="103" t="s">
        <v>2851</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2844</v>
      </c>
      <c r="C45" s="103" t="s">
        <v>2853</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2295</v>
      </c>
      <c r="C46" s="103" t="s">
        <v>2854</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2847</v>
      </c>
      <c r="C47" s="103" t="s">
        <v>2855</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2849</v>
      </c>
      <c r="C48" s="179" t="s">
        <v>2856</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2857</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2858</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2859</v>
      </c>
      <c r="C5" s="199" t="s">
        <v>2860</v>
      </c>
      <c r="D5" s="270">
        <v>2789</v>
      </c>
      <c r="E5" s="38"/>
      <c r="F5" s="38"/>
      <c r="G5" s="38"/>
      <c r="H5" s="38"/>
      <c r="I5" s="38"/>
      <c r="J5" s="38"/>
      <c r="K5" s="38"/>
      <c r="L5" s="38"/>
      <c r="M5" s="38"/>
      <c r="N5" s="38"/>
      <c r="O5" s="38"/>
      <c r="P5" s="38"/>
      <c r="Q5" s="38"/>
      <c r="R5" s="38"/>
      <c r="S5" s="38"/>
      <c r="T5" s="38"/>
      <c r="U5" s="38"/>
    </row>
    <row r="6" spans="1:24" ht="24" x14ac:dyDescent="0.2">
      <c r="A6" s="125"/>
      <c r="B6" s="126" t="s">
        <v>2861</v>
      </c>
      <c r="C6" s="200" t="s">
        <v>2862</v>
      </c>
      <c r="D6" s="41">
        <f>D7+D8+D17+D18</f>
        <v>4978105.2699999996</v>
      </c>
      <c r="E6" s="38"/>
      <c r="F6" s="38"/>
      <c r="G6" s="38"/>
      <c r="H6" s="38"/>
      <c r="I6" s="38"/>
      <c r="J6" s="38"/>
      <c r="K6" s="38"/>
      <c r="L6" s="38"/>
      <c r="M6" s="38"/>
      <c r="N6" s="38"/>
      <c r="O6" s="38"/>
      <c r="P6" s="38"/>
      <c r="Q6" s="38"/>
      <c r="R6" s="38"/>
      <c r="S6" s="38"/>
      <c r="T6" s="38"/>
      <c r="U6" s="38"/>
    </row>
    <row r="7" spans="1:24" ht="12.75" customHeight="1" x14ac:dyDescent="0.2">
      <c r="A7" s="125"/>
      <c r="B7" s="126" t="s">
        <v>2863</v>
      </c>
      <c r="C7" s="200" t="s">
        <v>2864</v>
      </c>
      <c r="D7" s="271"/>
      <c r="E7" s="38"/>
      <c r="F7" s="38"/>
      <c r="G7" s="38"/>
      <c r="H7" s="38"/>
      <c r="I7" s="38"/>
      <c r="J7" s="38"/>
      <c r="K7" s="38"/>
      <c r="L7" s="38"/>
      <c r="M7" s="38"/>
      <c r="N7" s="38"/>
      <c r="O7" s="38"/>
      <c r="P7" s="38"/>
      <c r="Q7" s="38"/>
      <c r="R7" s="38"/>
      <c r="S7" s="38"/>
      <c r="T7" s="38"/>
      <c r="U7" s="38"/>
    </row>
    <row r="8" spans="1:24" ht="12.75" customHeight="1" x14ac:dyDescent="0.2">
      <c r="A8" s="125" t="s">
        <v>2270</v>
      </c>
      <c r="B8" s="126" t="s">
        <v>2865</v>
      </c>
      <c r="C8" s="200" t="s">
        <v>2866</v>
      </c>
      <c r="D8" s="41">
        <f>SUM(D9:D16)</f>
        <v>4978105.2699999996</v>
      </c>
      <c r="E8" s="38"/>
      <c r="F8" s="38"/>
      <c r="G8" s="38"/>
      <c r="H8" s="38"/>
      <c r="I8" s="38"/>
      <c r="J8" s="38"/>
      <c r="K8" s="38"/>
      <c r="L8" s="38"/>
      <c r="M8" s="38"/>
      <c r="N8" s="38"/>
      <c r="O8" s="38"/>
      <c r="P8" s="38"/>
      <c r="Q8" s="38"/>
      <c r="R8" s="38"/>
      <c r="S8" s="38"/>
      <c r="T8" s="38"/>
      <c r="U8" s="38"/>
    </row>
    <row r="9" spans="1:24" ht="12.75" customHeight="1" x14ac:dyDescent="0.2">
      <c r="A9" s="90" t="s">
        <v>2272</v>
      </c>
      <c r="B9" s="91" t="s">
        <v>2273</v>
      </c>
      <c r="C9" s="200" t="s">
        <v>2867</v>
      </c>
      <c r="D9" s="271">
        <v>3804268.55</v>
      </c>
      <c r="E9" s="38"/>
      <c r="F9" s="38"/>
      <c r="G9" s="38"/>
      <c r="H9" s="38"/>
      <c r="I9" s="38"/>
      <c r="J9" s="38"/>
      <c r="K9" s="38"/>
      <c r="L9" s="38"/>
      <c r="M9" s="38"/>
      <c r="N9" s="38"/>
      <c r="O9" s="38"/>
      <c r="P9" s="38"/>
      <c r="Q9" s="38"/>
      <c r="R9" s="38"/>
      <c r="S9" s="38"/>
      <c r="T9" s="38"/>
      <c r="U9" s="38"/>
    </row>
    <row r="10" spans="1:24" ht="12.75" customHeight="1" x14ac:dyDescent="0.2">
      <c r="A10" s="90" t="s">
        <v>2274</v>
      </c>
      <c r="B10" s="91" t="s">
        <v>2275</v>
      </c>
      <c r="C10" s="200" t="s">
        <v>2868</v>
      </c>
      <c r="D10" s="271">
        <v>1167864.93</v>
      </c>
      <c r="E10" s="38"/>
      <c r="F10" s="38"/>
      <c r="G10" s="38"/>
      <c r="H10" s="38"/>
      <c r="I10" s="38"/>
      <c r="J10" s="38"/>
      <c r="K10" s="38"/>
      <c r="L10" s="38"/>
      <c r="M10" s="38"/>
      <c r="N10" s="38"/>
      <c r="O10" s="38"/>
      <c r="P10" s="38"/>
      <c r="Q10" s="38"/>
      <c r="R10" s="38"/>
      <c r="S10" s="38"/>
      <c r="T10" s="38"/>
      <c r="U10" s="38"/>
    </row>
    <row r="11" spans="1:24" ht="12.75" customHeight="1" x14ac:dyDescent="0.2">
      <c r="A11" s="90" t="s">
        <v>2276</v>
      </c>
      <c r="B11" s="91" t="s">
        <v>2869</v>
      </c>
      <c r="C11" s="200" t="s">
        <v>2870</v>
      </c>
      <c r="D11" s="271">
        <v>5971.79</v>
      </c>
      <c r="E11" s="38"/>
      <c r="F11" s="38"/>
      <c r="G11" s="38"/>
      <c r="H11" s="38"/>
      <c r="I11" s="38"/>
      <c r="J11" s="38"/>
      <c r="K11" s="38"/>
      <c r="L11" s="38"/>
      <c r="M11" s="38"/>
      <c r="N11" s="38"/>
      <c r="O11" s="38"/>
      <c r="P11" s="38"/>
      <c r="Q11" s="38"/>
      <c r="R11" s="38"/>
      <c r="S11" s="38"/>
      <c r="T11" s="38"/>
      <c r="U11" s="38"/>
    </row>
    <row r="12" spans="1:24" ht="12.75" customHeight="1" x14ac:dyDescent="0.2">
      <c r="A12" s="90" t="s">
        <v>2284</v>
      </c>
      <c r="B12" s="91" t="s">
        <v>2285</v>
      </c>
      <c r="C12" s="200" t="s">
        <v>2871</v>
      </c>
      <c r="D12" s="271"/>
      <c r="E12" s="38"/>
      <c r="F12" s="38"/>
      <c r="G12" s="38"/>
      <c r="H12" s="38"/>
      <c r="I12" s="38"/>
      <c r="J12" s="38"/>
      <c r="K12" s="38"/>
      <c r="L12" s="38"/>
      <c r="M12" s="38"/>
      <c r="N12" s="38"/>
      <c r="O12" s="38"/>
      <c r="P12" s="38"/>
      <c r="Q12" s="38"/>
      <c r="R12" s="38"/>
      <c r="S12" s="38"/>
      <c r="T12" s="38"/>
      <c r="U12" s="38"/>
    </row>
    <row r="13" spans="1:24" ht="24" x14ac:dyDescent="0.2">
      <c r="A13" s="90" t="s">
        <v>2286</v>
      </c>
      <c r="B13" s="91" t="s">
        <v>2872</v>
      </c>
      <c r="C13" s="200" t="s">
        <v>2873</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2288</v>
      </c>
      <c r="B14" s="91" t="s">
        <v>2289</v>
      </c>
      <c r="C14" s="200" t="s">
        <v>2874</v>
      </c>
      <c r="D14" s="271"/>
      <c r="E14" s="38"/>
      <c r="F14" s="38"/>
      <c r="G14" s="38"/>
      <c r="H14" s="38"/>
      <c r="I14" s="38"/>
      <c r="J14" s="38"/>
      <c r="K14" s="38"/>
      <c r="L14" s="38"/>
      <c r="M14" s="38"/>
      <c r="N14" s="38"/>
      <c r="O14" s="38"/>
      <c r="P14" s="38"/>
      <c r="Q14" s="38"/>
      <c r="R14" s="38"/>
      <c r="S14" s="38"/>
      <c r="T14" s="38"/>
      <c r="U14" s="38"/>
    </row>
    <row r="15" spans="1:24" ht="12.75" customHeight="1" x14ac:dyDescent="0.2">
      <c r="A15" s="90" t="s">
        <v>2290</v>
      </c>
      <c r="B15" s="91" t="s">
        <v>2291</v>
      </c>
      <c r="C15" s="200" t="s">
        <v>2875</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2292</v>
      </c>
      <c r="B16" s="91" t="s">
        <v>2293</v>
      </c>
      <c r="C16" s="200" t="s">
        <v>2876</v>
      </c>
      <c r="D16" s="271"/>
      <c r="E16" s="38"/>
      <c r="F16" s="38"/>
      <c r="G16" s="38"/>
      <c r="H16" s="38"/>
      <c r="I16" s="38"/>
      <c r="J16" s="38"/>
      <c r="K16" s="38"/>
      <c r="L16" s="38"/>
      <c r="M16" s="38"/>
      <c r="N16" s="38"/>
      <c r="O16" s="38"/>
      <c r="P16" s="38"/>
      <c r="Q16" s="38"/>
      <c r="R16" s="38"/>
      <c r="S16" s="38"/>
      <c r="T16" s="38"/>
      <c r="U16" s="38"/>
    </row>
    <row r="17" spans="1:22" ht="12.75" customHeight="1" x14ac:dyDescent="0.2">
      <c r="A17" s="125" t="s">
        <v>2294</v>
      </c>
      <c r="B17" s="126" t="s">
        <v>2295</v>
      </c>
      <c r="C17" s="200" t="s">
        <v>2877</v>
      </c>
      <c r="D17" s="271"/>
      <c r="E17" s="38"/>
      <c r="F17" s="38"/>
      <c r="G17" s="38"/>
      <c r="H17" s="38"/>
      <c r="I17" s="38"/>
      <c r="J17" s="38"/>
      <c r="K17" s="38"/>
      <c r="L17" s="38"/>
      <c r="M17" s="38"/>
      <c r="N17" s="38"/>
      <c r="O17" s="38"/>
      <c r="P17" s="38"/>
      <c r="Q17" s="38"/>
      <c r="R17" s="38"/>
      <c r="S17" s="38"/>
      <c r="T17" s="38"/>
      <c r="U17" s="38"/>
    </row>
    <row r="18" spans="1:22" ht="36" x14ac:dyDescent="0.2">
      <c r="A18" s="125" t="s">
        <v>2878</v>
      </c>
      <c r="B18" s="126" t="s">
        <v>2879</v>
      </c>
      <c r="C18" s="200"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2881</v>
      </c>
      <c r="C19" s="200" t="s">
        <v>2882</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2883</v>
      </c>
      <c r="B20" s="91" t="s">
        <v>2307</v>
      </c>
      <c r="C20" s="200" t="s">
        <v>2884</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2885</v>
      </c>
      <c r="B21" s="91" t="s">
        <v>2311</v>
      </c>
      <c r="C21" s="200" t="s">
        <v>2886</v>
      </c>
      <c r="D21" s="271"/>
      <c r="E21" s="38"/>
      <c r="F21" s="38"/>
      <c r="G21" s="38"/>
      <c r="H21" s="38"/>
      <c r="I21" s="38"/>
      <c r="J21" s="38"/>
      <c r="K21" s="38"/>
      <c r="L21" s="38"/>
      <c r="M21" s="38"/>
      <c r="N21" s="38"/>
      <c r="O21" s="38"/>
      <c r="P21" s="38"/>
      <c r="Q21" s="38"/>
      <c r="R21" s="38"/>
      <c r="S21" s="38"/>
      <c r="T21" s="38"/>
      <c r="U21" s="38"/>
    </row>
    <row r="22" spans="1:22" ht="24" x14ac:dyDescent="0.2">
      <c r="A22" s="90" t="s">
        <v>2887</v>
      </c>
      <c r="B22" s="91" t="s">
        <v>2888</v>
      </c>
      <c r="C22" s="200" t="s">
        <v>2889</v>
      </c>
      <c r="D22" s="271"/>
      <c r="E22" s="38"/>
      <c r="F22" s="38"/>
      <c r="G22" s="38"/>
      <c r="H22" s="38"/>
      <c r="I22" s="38"/>
      <c r="J22" s="38"/>
      <c r="K22" s="38"/>
      <c r="L22" s="38"/>
      <c r="M22" s="38"/>
      <c r="N22" s="38"/>
      <c r="O22" s="38"/>
      <c r="P22" s="38"/>
      <c r="Q22" s="38"/>
      <c r="R22" s="38"/>
      <c r="S22" s="38"/>
      <c r="T22" s="38"/>
      <c r="U22" s="38"/>
    </row>
    <row r="23" spans="1:22" ht="24" x14ac:dyDescent="0.2">
      <c r="A23" s="90" t="s">
        <v>2890</v>
      </c>
      <c r="B23" s="91" t="s">
        <v>2891</v>
      </c>
      <c r="C23" s="200" t="s">
        <v>2892</v>
      </c>
      <c r="D23" s="271"/>
      <c r="E23" s="38"/>
      <c r="F23" s="38"/>
      <c r="G23" s="38"/>
      <c r="H23" s="38"/>
      <c r="I23" s="38"/>
      <c r="J23" s="38"/>
      <c r="K23" s="38"/>
      <c r="L23" s="38"/>
      <c r="M23" s="38"/>
      <c r="N23" s="38"/>
      <c r="O23" s="38"/>
      <c r="P23" s="38"/>
      <c r="Q23" s="38"/>
      <c r="R23" s="38"/>
      <c r="S23" s="38"/>
      <c r="T23" s="38"/>
      <c r="U23" s="38"/>
    </row>
    <row r="24" spans="1:22" ht="24" x14ac:dyDescent="0.2">
      <c r="A24" s="90"/>
      <c r="B24" s="126" t="s">
        <v>2893</v>
      </c>
      <c r="C24" s="200" t="s">
        <v>2894</v>
      </c>
      <c r="D24" s="41">
        <f>D25+D26+D35+D36</f>
        <v>4978027.58</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2863</v>
      </c>
      <c r="C25" s="200" t="s">
        <v>2895</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2270</v>
      </c>
      <c r="B26" s="126" t="s">
        <v>2896</v>
      </c>
      <c r="C26" s="200" t="s">
        <v>2897</v>
      </c>
      <c r="D26" s="41">
        <f>SUM(D27:D34)</f>
        <v>4978027.58</v>
      </c>
      <c r="E26" s="38"/>
      <c r="F26" s="38"/>
      <c r="G26" s="38"/>
      <c r="H26" s="38"/>
      <c r="I26" s="38"/>
      <c r="J26" s="38"/>
      <c r="K26" s="38"/>
      <c r="L26" s="38"/>
      <c r="M26" s="38"/>
      <c r="N26" s="38"/>
      <c r="O26" s="38"/>
      <c r="P26" s="38"/>
      <c r="Q26" s="38"/>
      <c r="R26" s="38"/>
      <c r="S26" s="38"/>
      <c r="T26" s="38"/>
      <c r="U26" s="38"/>
    </row>
    <row r="27" spans="1:22" ht="12.75" customHeight="1" x14ac:dyDescent="0.2">
      <c r="A27" s="90" t="s">
        <v>2272</v>
      </c>
      <c r="B27" s="91" t="s">
        <v>2273</v>
      </c>
      <c r="C27" s="200" t="s">
        <v>2898</v>
      </c>
      <c r="D27" s="271">
        <v>3804268.55</v>
      </c>
      <c r="E27" s="38"/>
      <c r="F27" s="38"/>
      <c r="G27" s="38"/>
      <c r="H27" s="38"/>
      <c r="I27" s="38"/>
      <c r="J27" s="38"/>
      <c r="K27" s="38"/>
      <c r="L27" s="38"/>
      <c r="M27" s="38"/>
      <c r="N27" s="38"/>
      <c r="O27" s="38"/>
      <c r="P27" s="38"/>
      <c r="Q27" s="38"/>
      <c r="R27" s="38"/>
      <c r="S27" s="38"/>
      <c r="T27" s="38"/>
      <c r="U27" s="38"/>
    </row>
    <row r="28" spans="1:22" ht="12.75" customHeight="1" x14ac:dyDescent="0.2">
      <c r="A28" s="90" t="s">
        <v>2274</v>
      </c>
      <c r="B28" s="91" t="s">
        <v>2275</v>
      </c>
      <c r="C28" s="200" t="s">
        <v>2899</v>
      </c>
      <c r="D28" s="271">
        <v>1167787.24</v>
      </c>
      <c r="E28" s="38"/>
      <c r="F28" s="38"/>
      <c r="G28" s="38"/>
      <c r="H28" s="38"/>
      <c r="I28" s="38"/>
      <c r="J28" s="38"/>
      <c r="K28" s="38"/>
      <c r="L28" s="38"/>
      <c r="M28" s="38"/>
      <c r="N28" s="38"/>
      <c r="O28" s="38"/>
      <c r="P28" s="38"/>
      <c r="Q28" s="38"/>
      <c r="R28" s="38"/>
      <c r="S28" s="38"/>
      <c r="T28" s="38"/>
      <c r="U28" s="38"/>
    </row>
    <row r="29" spans="1:22" ht="12.75" customHeight="1" x14ac:dyDescent="0.2">
      <c r="A29" s="90" t="s">
        <v>2276</v>
      </c>
      <c r="B29" s="91" t="s">
        <v>2869</v>
      </c>
      <c r="C29" s="200" t="s">
        <v>2900</v>
      </c>
      <c r="D29" s="271">
        <v>5971.79</v>
      </c>
      <c r="E29" s="38"/>
      <c r="F29" s="38"/>
      <c r="G29" s="38"/>
      <c r="H29" s="38"/>
      <c r="I29" s="38"/>
      <c r="J29" s="38"/>
      <c r="K29" s="38"/>
      <c r="L29" s="38"/>
      <c r="M29" s="38"/>
      <c r="N29" s="38"/>
      <c r="O29" s="38"/>
      <c r="P29" s="38"/>
      <c r="Q29" s="38"/>
      <c r="R29" s="38"/>
      <c r="S29" s="38"/>
      <c r="T29" s="38"/>
      <c r="U29" s="38"/>
    </row>
    <row r="30" spans="1:22" ht="12.75" customHeight="1" x14ac:dyDescent="0.2">
      <c r="A30" s="90" t="s">
        <v>2284</v>
      </c>
      <c r="B30" s="91" t="s">
        <v>2285</v>
      </c>
      <c r="C30" s="200" t="s">
        <v>2901</v>
      </c>
      <c r="D30" s="271"/>
      <c r="E30" s="38"/>
      <c r="F30" s="38"/>
      <c r="G30" s="38"/>
      <c r="H30" s="38"/>
      <c r="I30" s="38"/>
      <c r="J30" s="38"/>
      <c r="K30" s="38"/>
      <c r="L30" s="38"/>
      <c r="M30" s="38"/>
      <c r="N30" s="38"/>
      <c r="O30" s="38"/>
      <c r="P30" s="38"/>
      <c r="Q30" s="38"/>
      <c r="R30" s="38"/>
      <c r="S30" s="38"/>
      <c r="T30" s="38"/>
      <c r="U30" s="38"/>
    </row>
    <row r="31" spans="1:22" ht="24" x14ac:dyDescent="0.2">
      <c r="A31" s="90" t="s">
        <v>2286</v>
      </c>
      <c r="B31" s="91" t="s">
        <v>2872</v>
      </c>
      <c r="C31" s="200" t="s">
        <v>2902</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2288</v>
      </c>
      <c r="B32" s="91" t="s">
        <v>2289</v>
      </c>
      <c r="C32" s="200" t="s">
        <v>2903</v>
      </c>
      <c r="D32" s="271"/>
      <c r="E32" s="38"/>
      <c r="F32" s="38"/>
      <c r="G32" s="38"/>
      <c r="H32" s="38"/>
      <c r="I32" s="38"/>
      <c r="J32" s="38"/>
      <c r="K32" s="38"/>
      <c r="L32" s="38"/>
      <c r="M32" s="38"/>
      <c r="N32" s="38"/>
      <c r="O32" s="38"/>
      <c r="P32" s="38"/>
      <c r="Q32" s="38"/>
      <c r="R32" s="38"/>
      <c r="S32" s="38"/>
      <c r="T32" s="38"/>
      <c r="U32" s="38"/>
    </row>
    <row r="33" spans="1:21" ht="12.75" customHeight="1" x14ac:dyDescent="0.2">
      <c r="A33" s="90" t="s">
        <v>2290</v>
      </c>
      <c r="B33" s="91" t="s">
        <v>2291</v>
      </c>
      <c r="C33" s="200" t="s">
        <v>2904</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2292</v>
      </c>
      <c r="B34" s="91" t="s">
        <v>2293</v>
      </c>
      <c r="C34" s="200" t="s">
        <v>2905</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2294</v>
      </c>
      <c r="B35" s="126" t="s">
        <v>2295</v>
      </c>
      <c r="C35" s="200" t="s">
        <v>2906</v>
      </c>
      <c r="D35" s="271"/>
      <c r="E35" s="38"/>
      <c r="F35" s="38"/>
      <c r="G35" s="38"/>
      <c r="H35" s="38"/>
      <c r="I35" s="38"/>
      <c r="J35" s="38"/>
      <c r="K35" s="38"/>
      <c r="L35" s="38"/>
      <c r="M35" s="38"/>
      <c r="N35" s="38"/>
      <c r="O35" s="38"/>
      <c r="P35" s="38"/>
      <c r="Q35" s="38"/>
      <c r="R35" s="38"/>
      <c r="S35" s="38"/>
      <c r="T35" s="38"/>
      <c r="U35" s="38"/>
    </row>
    <row r="36" spans="1:21" ht="36" x14ac:dyDescent="0.2">
      <c r="A36" s="125" t="s">
        <v>2878</v>
      </c>
      <c r="B36" s="126" t="s">
        <v>2907</v>
      </c>
      <c r="C36" s="200"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2881</v>
      </c>
      <c r="C37" s="200" t="s">
        <v>2909</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2883</v>
      </c>
      <c r="B38" s="91" t="s">
        <v>2307</v>
      </c>
      <c r="C38" s="200" t="s">
        <v>2910</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2885</v>
      </c>
      <c r="B39" s="91" t="s">
        <v>2311</v>
      </c>
      <c r="C39" s="200" t="s">
        <v>2911</v>
      </c>
      <c r="D39" s="271"/>
      <c r="E39" s="38"/>
      <c r="F39" s="38"/>
      <c r="G39" s="38"/>
      <c r="H39" s="38"/>
      <c r="I39" s="38"/>
      <c r="J39" s="38"/>
      <c r="K39" s="38"/>
      <c r="L39" s="38"/>
      <c r="M39" s="38"/>
      <c r="N39" s="38"/>
      <c r="O39" s="38"/>
      <c r="P39" s="38"/>
      <c r="Q39" s="38"/>
      <c r="R39" s="38"/>
      <c r="S39" s="38"/>
      <c r="T39" s="38"/>
      <c r="U39" s="38"/>
    </row>
    <row r="40" spans="1:21" ht="24" x14ac:dyDescent="0.2">
      <c r="A40" s="90" t="s">
        <v>2912</v>
      </c>
      <c r="B40" s="91" t="s">
        <v>2888</v>
      </c>
      <c r="C40" s="200" t="s">
        <v>2913</v>
      </c>
      <c r="D40" s="271"/>
      <c r="E40" s="38"/>
      <c r="F40" s="38"/>
      <c r="G40" s="38"/>
      <c r="H40" s="38"/>
      <c r="I40" s="38"/>
      <c r="J40" s="38"/>
      <c r="K40" s="38"/>
      <c r="L40" s="38"/>
      <c r="M40" s="38"/>
      <c r="N40" s="38"/>
      <c r="O40" s="38"/>
      <c r="P40" s="38"/>
      <c r="Q40" s="38"/>
      <c r="R40" s="38"/>
      <c r="S40" s="38"/>
      <c r="T40" s="38"/>
      <c r="U40" s="38"/>
    </row>
    <row r="41" spans="1:21" ht="24" x14ac:dyDescent="0.2">
      <c r="A41" s="90" t="s">
        <v>2890</v>
      </c>
      <c r="B41" s="91" t="s">
        <v>2891</v>
      </c>
      <c r="C41" s="200" t="s">
        <v>2914</v>
      </c>
      <c r="D41" s="271"/>
      <c r="E41" s="38"/>
      <c r="F41" s="38"/>
      <c r="G41" s="38"/>
      <c r="H41" s="38"/>
      <c r="I41" s="38"/>
      <c r="J41" s="38"/>
      <c r="K41" s="38"/>
      <c r="L41" s="38"/>
      <c r="M41" s="38"/>
      <c r="N41" s="38"/>
      <c r="O41" s="38"/>
      <c r="P41" s="38"/>
      <c r="Q41" s="38"/>
      <c r="R41" s="38"/>
      <c r="S41" s="38"/>
      <c r="T41" s="38"/>
      <c r="U41" s="38"/>
    </row>
    <row r="42" spans="1:21" ht="24" x14ac:dyDescent="0.2">
      <c r="A42" s="90"/>
      <c r="B42" s="126" t="s">
        <v>2915</v>
      </c>
      <c r="C42" s="200" t="s">
        <v>2916</v>
      </c>
      <c r="D42" s="41">
        <f>D5+D6-D24</f>
        <v>2866.6899999994785</v>
      </c>
      <c r="E42" s="38"/>
      <c r="F42" s="38"/>
      <c r="G42" s="38"/>
      <c r="H42" s="38"/>
      <c r="I42" s="38"/>
      <c r="J42" s="38"/>
      <c r="K42" s="38"/>
      <c r="L42" s="38"/>
      <c r="M42" s="38"/>
      <c r="N42" s="38"/>
      <c r="O42" s="38"/>
      <c r="P42" s="38"/>
      <c r="Q42" s="38"/>
      <c r="R42" s="38"/>
      <c r="S42" s="38"/>
      <c r="T42" s="38"/>
      <c r="U42" s="38"/>
    </row>
    <row r="43" spans="1:21" ht="24" x14ac:dyDescent="0.2">
      <c r="A43" s="125"/>
      <c r="B43" s="126" t="s">
        <v>2917</v>
      </c>
      <c r="C43" s="200"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2919</v>
      </c>
      <c r="C44" s="200"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2921</v>
      </c>
      <c r="C45" s="200" t="s">
        <v>2922</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2923</v>
      </c>
      <c r="C46" s="200" t="s">
        <v>2924</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2925</v>
      </c>
      <c r="C47" s="200" t="s">
        <v>2926</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2927</v>
      </c>
      <c r="C48" s="200" t="s">
        <v>2928</v>
      </c>
      <c r="D48" s="271"/>
      <c r="E48" s="38"/>
      <c r="F48" s="38"/>
      <c r="G48" s="38"/>
      <c r="H48" s="38"/>
      <c r="I48" s="38"/>
      <c r="J48" s="38"/>
      <c r="K48" s="38"/>
      <c r="L48" s="38"/>
      <c r="M48" s="38"/>
      <c r="N48" s="38"/>
      <c r="O48" s="38"/>
      <c r="P48" s="38"/>
      <c r="Q48" s="38"/>
      <c r="R48" s="38"/>
      <c r="S48" s="38"/>
      <c r="T48" s="38"/>
      <c r="U48" s="38"/>
    </row>
    <row r="49" spans="1:21" ht="24" x14ac:dyDescent="0.2">
      <c r="A49" s="125" t="s">
        <v>2270</v>
      </c>
      <c r="B49" s="180" t="s">
        <v>2929</v>
      </c>
      <c r="C49" s="200"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2272</v>
      </c>
      <c r="B50" s="126" t="s">
        <v>2931</v>
      </c>
      <c r="C50" s="200"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2921</v>
      </c>
      <c r="C51" s="200" t="s">
        <v>2933</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2923</v>
      </c>
      <c r="C52" s="200" t="s">
        <v>2934</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2925</v>
      </c>
      <c r="C53" s="200" t="s">
        <v>2935</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2927</v>
      </c>
      <c r="C54" s="200" t="s">
        <v>2936</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2274</v>
      </c>
      <c r="B55" s="126" t="s">
        <v>2937</v>
      </c>
      <c r="C55" s="200"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2921</v>
      </c>
      <c r="C56" s="200" t="s">
        <v>2939</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2923</v>
      </c>
      <c r="C57" s="200" t="s">
        <v>2940</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2925</v>
      </c>
      <c r="C58" s="200" t="s">
        <v>2941</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2927</v>
      </c>
      <c r="C59" s="200" t="s">
        <v>2942</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2276</v>
      </c>
      <c r="B60" s="126" t="s">
        <v>2943</v>
      </c>
      <c r="C60" s="200"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2921</v>
      </c>
      <c r="C61" s="200" t="s">
        <v>2945</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2923</v>
      </c>
      <c r="C62" s="200" t="s">
        <v>2946</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2925</v>
      </c>
      <c r="C63" s="200" t="s">
        <v>2947</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2927</v>
      </c>
      <c r="C64" s="200" t="s">
        <v>2948</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2284</v>
      </c>
      <c r="B65" s="126" t="s">
        <v>2949</v>
      </c>
      <c r="C65" s="200"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2921</v>
      </c>
      <c r="C66" s="200" t="s">
        <v>2951</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2923</v>
      </c>
      <c r="C67" s="200" t="s">
        <v>2952</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2925</v>
      </c>
      <c r="C68" s="200" t="s">
        <v>2953</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2927</v>
      </c>
      <c r="C69" s="200" t="s">
        <v>2954</v>
      </c>
      <c r="D69" s="271"/>
      <c r="E69" s="38"/>
      <c r="F69" s="38"/>
      <c r="G69" s="38"/>
      <c r="H69" s="38"/>
      <c r="I69" s="38"/>
      <c r="J69" s="38"/>
      <c r="K69" s="38"/>
      <c r="L69" s="38"/>
      <c r="M69" s="38"/>
      <c r="N69" s="38"/>
      <c r="O69" s="38"/>
      <c r="P69" s="38"/>
      <c r="Q69" s="38"/>
      <c r="R69" s="38"/>
      <c r="S69" s="38"/>
      <c r="T69" s="38"/>
      <c r="U69" s="38"/>
    </row>
    <row r="70" spans="1:22" ht="24" x14ac:dyDescent="0.2">
      <c r="A70" s="125" t="s">
        <v>2286</v>
      </c>
      <c r="B70" s="126" t="s">
        <v>2955</v>
      </c>
      <c r="C70" s="200" t="s">
        <v>2956</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2921</v>
      </c>
      <c r="C71" s="200" t="s">
        <v>2957</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2923</v>
      </c>
      <c r="C72" s="200" t="s">
        <v>2958</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2925</v>
      </c>
      <c r="C73" s="200" t="s">
        <v>2959</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2927</v>
      </c>
      <c r="C74" s="200" t="s">
        <v>2960</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2288</v>
      </c>
      <c r="B75" s="126" t="s">
        <v>2961</v>
      </c>
      <c r="C75" s="200"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2921</v>
      </c>
      <c r="C76" s="200" t="s">
        <v>2963</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2923</v>
      </c>
      <c r="C77" s="200" t="s">
        <v>2964</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2925</v>
      </c>
      <c r="C78" s="200" t="s">
        <v>2965</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2927</v>
      </c>
      <c r="C79" s="200" t="s">
        <v>2966</v>
      </c>
      <c r="D79" s="271"/>
      <c r="E79" s="38"/>
      <c r="F79" s="38"/>
      <c r="G79" s="38"/>
      <c r="H79" s="38"/>
      <c r="I79" s="38"/>
      <c r="J79" s="38"/>
      <c r="K79" s="38"/>
      <c r="L79" s="38"/>
      <c r="M79" s="38"/>
      <c r="N79" s="38"/>
      <c r="O79" s="38"/>
      <c r="P79" s="38"/>
      <c r="Q79" s="38"/>
      <c r="R79" s="38"/>
      <c r="S79" s="38"/>
      <c r="T79" s="38"/>
      <c r="U79" s="38"/>
    </row>
    <row r="80" spans="1:22" ht="24" x14ac:dyDescent="0.2">
      <c r="A80" s="125" t="s">
        <v>2290</v>
      </c>
      <c r="B80" s="217" t="s">
        <v>2967</v>
      </c>
      <c r="C80" s="200"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2921</v>
      </c>
      <c r="C81" s="200" t="s">
        <v>2969</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2923</v>
      </c>
      <c r="C82" s="200" t="s">
        <v>2970</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2925</v>
      </c>
      <c r="C83" s="200" t="s">
        <v>2971</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2927</v>
      </c>
      <c r="C84" s="200" t="s">
        <v>2972</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2292</v>
      </c>
      <c r="B85" s="217" t="s">
        <v>2973</v>
      </c>
      <c r="C85" s="200"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2921</v>
      </c>
      <c r="C86" s="200" t="s">
        <v>2975</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2923</v>
      </c>
      <c r="C87" s="200" t="s">
        <v>2976</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2925</v>
      </c>
      <c r="C88" s="200" t="s">
        <v>2977</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2927</v>
      </c>
      <c r="C89" s="200" t="s">
        <v>2978</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2294</v>
      </c>
      <c r="B90" s="126" t="s">
        <v>2979</v>
      </c>
      <c r="C90" s="200"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2921</v>
      </c>
      <c r="C91" s="200" t="s">
        <v>2981</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2923</v>
      </c>
      <c r="C92" s="200" t="s">
        <v>2982</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2925</v>
      </c>
      <c r="C93" s="200" t="s">
        <v>2983</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2927</v>
      </c>
      <c r="C94" s="200" t="s">
        <v>2984</v>
      </c>
      <c r="D94" s="271"/>
      <c r="E94" s="38"/>
      <c r="F94" s="38"/>
      <c r="G94" s="38"/>
      <c r="H94" s="38"/>
      <c r="I94" s="38"/>
      <c r="J94" s="38"/>
      <c r="K94" s="38"/>
      <c r="L94" s="38"/>
      <c r="M94" s="38"/>
      <c r="N94" s="38"/>
      <c r="O94" s="38"/>
      <c r="P94" s="38"/>
      <c r="Q94" s="38"/>
      <c r="R94" s="38"/>
      <c r="S94" s="38"/>
      <c r="T94" s="38"/>
      <c r="U94" s="38"/>
    </row>
    <row r="95" spans="1:21" ht="36" x14ac:dyDescent="0.2">
      <c r="A95" s="125" t="s">
        <v>2878</v>
      </c>
      <c r="B95" s="126" t="s">
        <v>2985</v>
      </c>
      <c r="C95" s="200"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2881</v>
      </c>
      <c r="C96" s="200" t="s">
        <v>2987</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2883</v>
      </c>
      <c r="B97" s="91" t="s">
        <v>2307</v>
      </c>
      <c r="C97" s="200" t="s">
        <v>2988</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2885</v>
      </c>
      <c r="B98" s="91" t="s">
        <v>2311</v>
      </c>
      <c r="C98" s="200" t="s">
        <v>2989</v>
      </c>
      <c r="D98" s="271"/>
      <c r="E98" s="38"/>
      <c r="F98" s="38"/>
      <c r="G98" s="38"/>
      <c r="H98" s="38"/>
      <c r="I98" s="38"/>
      <c r="J98" s="38"/>
      <c r="K98" s="38"/>
      <c r="L98" s="38"/>
      <c r="M98" s="38"/>
      <c r="N98" s="38"/>
      <c r="O98" s="38"/>
      <c r="P98" s="38"/>
      <c r="Q98" s="38"/>
      <c r="R98" s="38"/>
      <c r="S98" s="38"/>
      <c r="T98" s="38"/>
      <c r="U98" s="38"/>
    </row>
    <row r="99" spans="1:21" ht="24" x14ac:dyDescent="0.2">
      <c r="A99" s="90" t="s">
        <v>2912</v>
      </c>
      <c r="B99" s="91" t="s">
        <v>2888</v>
      </c>
      <c r="C99" s="200" t="s">
        <v>2990</v>
      </c>
      <c r="D99" s="271"/>
      <c r="E99" s="38"/>
      <c r="F99" s="38"/>
      <c r="G99" s="38"/>
      <c r="H99" s="38"/>
      <c r="I99" s="38"/>
      <c r="J99" s="38"/>
      <c r="K99" s="38"/>
      <c r="L99" s="38"/>
      <c r="M99" s="38"/>
      <c r="N99" s="38"/>
      <c r="O99" s="38"/>
      <c r="P99" s="38"/>
      <c r="Q99" s="38"/>
      <c r="R99" s="38"/>
      <c r="S99" s="38"/>
      <c r="T99" s="38"/>
      <c r="U99" s="38"/>
    </row>
    <row r="100" spans="1:21" ht="24" x14ac:dyDescent="0.2">
      <c r="A100" s="90" t="s">
        <v>2890</v>
      </c>
      <c r="B100" s="91" t="s">
        <v>2891</v>
      </c>
      <c r="C100" s="200" t="s">
        <v>2991</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2992</v>
      </c>
      <c r="C101" s="200" t="s">
        <v>2993</v>
      </c>
      <c r="D101" s="41">
        <f>SUM(D102:D105)</f>
        <v>2866.69</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2863</v>
      </c>
      <c r="C102" s="200" t="s">
        <v>2994</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2270</v>
      </c>
      <c r="B103" s="91" t="s">
        <v>2844</v>
      </c>
      <c r="C103" s="200" t="s">
        <v>2995</v>
      </c>
      <c r="D103" s="271">
        <v>2866.69</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2294</v>
      </c>
      <c r="B104" s="91" t="s">
        <v>2295</v>
      </c>
      <c r="C104" s="200" t="s">
        <v>2996</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2878</v>
      </c>
      <c r="B105" s="248" t="s">
        <v>2997</v>
      </c>
      <c r="C105" s="201" t="s">
        <v>2998</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2857</v>
      </c>
      <c r="B1" s="382"/>
      <c r="C1" s="382"/>
      <c r="D1" s="382"/>
      <c r="E1" s="77" t="s">
        <v>2999</v>
      </c>
      <c r="F1" s="77"/>
      <c r="G1" s="77"/>
      <c r="H1" s="77"/>
      <c r="I1" s="77"/>
      <c r="J1" s="77"/>
      <c r="K1" s="77"/>
      <c r="L1" s="77"/>
      <c r="M1" s="77"/>
      <c r="N1" s="77"/>
      <c r="O1" s="77"/>
      <c r="P1" s="77"/>
    </row>
    <row r="2" spans="1:16" ht="37.5" customHeight="1" x14ac:dyDescent="0.2">
      <c r="A2" s="387" t="s">
        <v>3000</v>
      </c>
      <c r="B2" s="382"/>
      <c r="C2" s="382"/>
      <c r="D2" s="382"/>
    </row>
    <row r="3" spans="1:16" ht="29.25" customHeight="1" x14ac:dyDescent="0.2">
      <c r="A3" s="136" t="s">
        <v>3001</v>
      </c>
      <c r="B3" s="137" t="s">
        <v>3002</v>
      </c>
      <c r="C3" s="138" t="s">
        <v>3003</v>
      </c>
      <c r="D3" s="134"/>
      <c r="E3" s="135">
        <f>E4+E14+E19+E275+E293+E296+E298</f>
        <v>0</v>
      </c>
      <c r="F3" s="135">
        <f>F4+F14+F19+F275+F293+F296+F298</f>
        <v>3</v>
      </c>
      <c r="G3" s="135">
        <f>IF(RefStr!C12&lt;&gt;"",INT(VALUE(MID(RefStr!C12,1,4))),0)</f>
        <v>2022</v>
      </c>
      <c r="H3" s="139">
        <f>IF(RefStr!C12&lt;&gt;"",INT(VALUE(MID(RefStr!C12,6,2))),0)</f>
        <v>6</v>
      </c>
      <c r="I3" s="140" t="str">
        <f>RefStr!C10</f>
        <v>21</v>
      </c>
      <c r="J3" s="141" t="str">
        <f>RefStr!H7</f>
        <v>DA</v>
      </c>
      <c r="K3" s="139" t="str">
        <f>RefStr!H9</f>
        <v>NE</v>
      </c>
      <c r="L3" s="139" t="str">
        <f>RefStr!H10</f>
        <v>NE</v>
      </c>
      <c r="M3" s="139" t="str">
        <f>RefStr!H8</f>
        <v>NE</v>
      </c>
      <c r="N3" s="139" t="str">
        <f>RefStr!H11</f>
        <v>DA</v>
      </c>
      <c r="O3" s="142">
        <f>RefStr!C6</f>
        <v>27183</v>
      </c>
      <c r="P3" s="77"/>
    </row>
    <row r="4" spans="1:16" ht="19.5" customHeight="1" x14ac:dyDescent="0.2">
      <c r="A4" s="388" t="s">
        <v>3004</v>
      </c>
      <c r="B4" s="389"/>
      <c r="C4" s="390"/>
      <c r="D4" s="134"/>
      <c r="E4" s="77">
        <f t="shared" ref="E4:F4" si="0">SUM(E5:E13)</f>
        <v>0</v>
      </c>
      <c r="F4" s="77">
        <f t="shared" si="0"/>
        <v>0</v>
      </c>
      <c r="G4" s="77"/>
      <c r="H4" s="77"/>
      <c r="I4" s="143" t="s">
        <v>3005</v>
      </c>
      <c r="J4" s="143" t="s">
        <v>3006</v>
      </c>
      <c r="K4" s="143" t="s">
        <v>3007</v>
      </c>
      <c r="L4" s="77"/>
      <c r="M4" s="77"/>
      <c r="N4" s="77"/>
      <c r="O4" s="77"/>
      <c r="P4" s="77"/>
    </row>
    <row r="5" spans="1:16" ht="63.75" customHeight="1" x14ac:dyDescent="0.2">
      <c r="A5" s="144">
        <v>1</v>
      </c>
      <c r="B5" s="145" t="str">
        <f t="shared" ref="B5:B13" si="1">IF(E5=1,"Pogreška",IF(F5=1,"Provjera","O.K."))</f>
        <v>O.K.</v>
      </c>
      <c r="C5" s="146" t="s">
        <v>3008</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3009</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3010</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3011</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3012</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3013</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3014</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3015</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3016</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3017</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3018</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3019</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3020</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3021</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3022</v>
      </c>
      <c r="B19" s="385"/>
      <c r="C19" s="386"/>
      <c r="D19" s="134"/>
      <c r="E19" s="77">
        <f>SUM(E20:E274)</f>
        <v>0</v>
      </c>
      <c r="F19" s="77">
        <f>SUM(F20:F274)</f>
        <v>3</v>
      </c>
      <c r="G19" s="77"/>
      <c r="H19" s="77"/>
      <c r="I19" s="77"/>
      <c r="J19" s="77"/>
      <c r="K19" s="77"/>
      <c r="L19" s="77"/>
      <c r="M19" s="77"/>
      <c r="N19" s="77"/>
      <c r="O19" s="77"/>
      <c r="P19" s="77"/>
    </row>
    <row r="20" spans="1:16" ht="22.5" x14ac:dyDescent="0.2">
      <c r="A20" s="144">
        <v>1</v>
      </c>
      <c r="B20" s="145" t="str">
        <f>IF(E20=1,"Pogreška",IF(F20=1,"Provjera","O.K."))</f>
        <v>O.K.</v>
      </c>
      <c r="C20" s="127" t="s">
        <v>3023</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3024</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3025</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3026</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3027</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3028</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3029</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3030</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3031</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3032</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3033</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3034</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3035</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3036</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3037</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3038</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3039</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3040</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3041</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3042</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3043</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3044</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3045</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3046</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3047</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3048</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3049</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3050</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3051</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3052</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3053</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3054</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3055</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3056</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3057</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3058</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3059</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3060</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3061</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3062</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3063</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3064</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3065</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3066</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3067</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3068</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3069</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3070</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3071</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3072</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3073</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3074</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3075</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3076</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3077</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3078</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3079</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3080</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3081</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3082</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3083</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3084</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3085</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3086</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3087</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3088</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3089</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3090</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3091</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3092</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3093</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3094</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3095</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3096</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3097</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3098</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3099</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3100</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3101</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3102</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3103</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3104</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3105</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3106</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3107</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3108</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3109</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3110</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3111</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3112</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3113</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3114</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3115</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3116</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3117</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3118</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3119</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3120</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3121</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3122</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3123</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3124</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3125</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3126</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3127</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3128</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3129</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3130</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3131</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3132</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3133</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3134</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3135</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3136</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3137</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3138</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3139</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3140</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3141</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3142</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3143</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3144</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3145</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3146</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3147</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3148</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3149</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3150</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3151</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3152</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3153</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3154</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3155</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3156</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3157</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3158</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3159</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3160</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3161</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3162</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3163</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3164</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3165</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3166</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3167</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3168</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3169</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3170</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3171</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3172</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3173</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3174</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3175</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3176</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3177</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3178</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3179</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3180</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3181</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3182</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3183</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3184</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3185</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3186</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3187</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3188</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3189</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3190</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3191</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3192</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3193</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3194</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3195</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3196</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3197</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3198</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3199</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3200</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3201</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3202</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3203</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3204</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3205</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3206</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3207</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3208</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3209</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3210</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3211</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3212</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3213</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3214</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3215</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3216</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3217</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3218</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3219</v>
      </c>
      <c r="D216" s="134"/>
      <c r="E216" s="77">
        <f t="shared" si="20"/>
        <v>0</v>
      </c>
      <c r="F216" s="77">
        <f t="shared" si="21"/>
        <v>1</v>
      </c>
      <c r="G216" s="77"/>
      <c r="H216" s="77"/>
      <c r="I216" s="77"/>
      <c r="J216" s="77"/>
      <c r="K216" s="77"/>
      <c r="L216" s="77">
        <f>IF(AND('PR-RAS'!D117&gt;0,SUM('PR-RAS'!D710:'PR-RAS'!D712)=0),1,0)</f>
        <v>1</v>
      </c>
      <c r="M216" s="77">
        <f>IF(AND('PR-RAS'!E117&gt;0,SUM('PR-RAS'!E710:'PR-RAS'!E712)=0),1,0)</f>
        <v>1</v>
      </c>
      <c r="N216" s="77"/>
      <c r="O216" s="77"/>
      <c r="P216" s="77"/>
    </row>
    <row r="217" spans="1:16" ht="30" customHeight="1" x14ac:dyDescent="0.2">
      <c r="A217" s="144">
        <v>180</v>
      </c>
      <c r="B217" s="145" t="str">
        <f t="shared" si="19"/>
        <v>O.K.</v>
      </c>
      <c r="C217" s="129" t="s">
        <v>3220</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3221</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3222</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3223</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3224</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3225</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3226</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3227</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3228</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3229</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3230</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3231</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3232</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3233</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3234</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3235</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3236</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3237</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3238</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3239</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3240</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3241</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3242</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3243</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3244</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3245</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3246</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3247</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3248</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3249</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3250</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3251</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3252</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3253</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3254</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3255</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3256</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3257</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3258</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3259</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3260</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3261</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3262</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3263</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3264</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3265</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3266</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3267</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3268</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3269</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3270</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3271</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3272</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3273</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3274</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3275</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3276</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3277</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3278</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3279</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3280</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3281</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3282</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3283</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3284</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3285</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3286</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3287</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3288</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3289</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3290</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3291</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3292</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3293</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3294</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3295</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3296</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3295</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3297</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3295</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3298</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3299</v>
      </c>
      <c r="B1" s="393"/>
      <c r="C1" s="393"/>
      <c r="D1" s="295"/>
    </row>
    <row r="2" spans="1:17" ht="33" customHeight="1" x14ac:dyDescent="0.2">
      <c r="A2" s="394" t="s">
        <v>3300</v>
      </c>
      <c r="B2" s="395"/>
      <c r="C2" s="392"/>
      <c r="D2" s="4"/>
      <c r="E2" s="4"/>
      <c r="F2" s="4"/>
      <c r="G2" s="4"/>
      <c r="H2" s="4"/>
      <c r="I2" s="4"/>
      <c r="J2" s="4"/>
      <c r="K2" s="4"/>
      <c r="L2" s="4"/>
      <c r="M2" s="4"/>
      <c r="N2" s="4"/>
      <c r="O2" s="4"/>
      <c r="P2" s="4"/>
      <c r="Q2" s="4"/>
    </row>
    <row r="3" spans="1:17" ht="18.75" customHeight="1" x14ac:dyDescent="0.2">
      <c r="A3" s="43" t="s">
        <v>3301</v>
      </c>
      <c r="B3" s="396" t="s">
        <v>3302</v>
      </c>
      <c r="C3" s="392"/>
      <c r="D3" s="4"/>
      <c r="E3" s="4"/>
      <c r="F3" s="4"/>
      <c r="G3" s="4"/>
      <c r="H3" s="4"/>
      <c r="I3" s="4"/>
      <c r="J3" s="4"/>
      <c r="K3" s="4"/>
      <c r="L3" s="4"/>
      <c r="M3" s="4"/>
      <c r="N3" s="4"/>
      <c r="O3" s="4"/>
      <c r="P3" s="4"/>
      <c r="Q3" s="4"/>
    </row>
    <row r="4" spans="1:17" ht="37.5" hidden="1" customHeight="1" x14ac:dyDescent="0.2">
      <c r="A4" s="44" t="s">
        <v>3303</v>
      </c>
      <c r="B4" s="391" t="s">
        <v>3304</v>
      </c>
      <c r="C4" s="392"/>
      <c r="D4" s="4"/>
      <c r="E4" s="4"/>
      <c r="F4" s="4"/>
      <c r="G4" s="4"/>
      <c r="H4" s="4"/>
      <c r="I4" s="4"/>
      <c r="J4" s="4"/>
      <c r="K4" s="4"/>
      <c r="L4" s="4"/>
      <c r="M4" s="4"/>
      <c r="N4" s="4"/>
      <c r="O4" s="4"/>
      <c r="P4" s="4"/>
      <c r="Q4" s="4"/>
    </row>
    <row r="5" spans="1:17" ht="48" hidden="1" customHeight="1" x14ac:dyDescent="0.2">
      <c r="A5" s="44" t="s">
        <v>3303</v>
      </c>
      <c r="B5" s="391" t="s">
        <v>3305</v>
      </c>
      <c r="C5" s="392"/>
      <c r="D5" s="4"/>
      <c r="E5" s="4"/>
      <c r="F5" s="4"/>
      <c r="G5" s="4"/>
      <c r="H5" s="4"/>
      <c r="I5" s="4"/>
      <c r="J5" s="4"/>
      <c r="K5" s="4"/>
      <c r="L5" s="4"/>
      <c r="M5" s="4"/>
      <c r="N5" s="4"/>
      <c r="O5" s="4"/>
      <c r="P5" s="4"/>
      <c r="Q5" s="4"/>
    </row>
    <row r="6" spans="1:17" ht="59.25" hidden="1" customHeight="1" x14ac:dyDescent="0.2">
      <c r="A6" s="44" t="s">
        <v>3303</v>
      </c>
      <c r="B6" s="391" t="s">
        <v>3306</v>
      </c>
      <c r="C6" s="392"/>
      <c r="D6" s="4"/>
      <c r="E6" s="4"/>
      <c r="F6" s="4"/>
      <c r="G6" s="4"/>
      <c r="H6" s="4"/>
      <c r="I6" s="4"/>
      <c r="J6" s="4"/>
      <c r="K6" s="4"/>
      <c r="L6" s="4"/>
      <c r="M6" s="4"/>
      <c r="N6" s="4"/>
      <c r="O6" s="4"/>
      <c r="P6" s="4"/>
      <c r="Q6" s="4"/>
    </row>
    <row r="7" spans="1:17" ht="48" hidden="1" customHeight="1" x14ac:dyDescent="0.2">
      <c r="A7" s="44" t="s">
        <v>3307</v>
      </c>
      <c r="B7" s="391" t="s">
        <v>3308</v>
      </c>
      <c r="C7" s="392"/>
      <c r="D7" s="4"/>
      <c r="E7" s="4"/>
      <c r="F7" s="4"/>
      <c r="G7" s="4"/>
      <c r="H7" s="4"/>
      <c r="I7" s="4"/>
      <c r="J7" s="4"/>
      <c r="K7" s="4"/>
      <c r="L7" s="4"/>
      <c r="M7" s="4"/>
      <c r="N7" s="4"/>
      <c r="O7" s="4"/>
      <c r="P7" s="4"/>
      <c r="Q7" s="4"/>
    </row>
    <row r="8" spans="1:17" ht="41.25" hidden="1" customHeight="1" x14ac:dyDescent="0.2">
      <c r="A8" s="44" t="s">
        <v>3309</v>
      </c>
      <c r="B8" s="391" t="s">
        <v>3310</v>
      </c>
      <c r="C8" s="392"/>
      <c r="D8" s="4"/>
      <c r="E8" s="4"/>
      <c r="F8" s="4"/>
      <c r="G8" s="4"/>
      <c r="H8" s="4"/>
      <c r="I8" s="4"/>
      <c r="J8" s="4"/>
      <c r="K8" s="4"/>
      <c r="L8" s="4"/>
      <c r="M8" s="4"/>
      <c r="N8" s="4"/>
      <c r="O8" s="4"/>
      <c r="P8" s="4"/>
      <c r="Q8" s="4"/>
    </row>
    <row r="9" spans="1:17" ht="59.25" hidden="1" customHeight="1" x14ac:dyDescent="0.2">
      <c r="A9" s="44" t="s">
        <v>3311</v>
      </c>
      <c r="B9" s="391" t="s">
        <v>3312</v>
      </c>
      <c r="C9" s="392"/>
      <c r="D9" s="4"/>
      <c r="E9" s="4"/>
      <c r="F9" s="4"/>
      <c r="G9" s="4"/>
      <c r="H9" s="4"/>
      <c r="I9" s="4"/>
      <c r="J9" s="4"/>
      <c r="K9" s="4"/>
      <c r="L9" s="4"/>
      <c r="M9" s="4"/>
      <c r="N9" s="4"/>
      <c r="O9" s="4"/>
      <c r="P9" s="4"/>
      <c r="Q9" s="4"/>
    </row>
    <row r="10" spans="1:17" ht="61.5" hidden="1" customHeight="1" x14ac:dyDescent="0.2">
      <c r="A10" s="44" t="s">
        <v>3311</v>
      </c>
      <c r="B10" s="391" t="s">
        <v>3313</v>
      </c>
      <c r="C10" s="392"/>
      <c r="D10" s="4"/>
      <c r="E10" s="4"/>
      <c r="F10" s="4"/>
      <c r="G10" s="4"/>
      <c r="H10" s="4"/>
      <c r="I10" s="4"/>
      <c r="J10" s="4"/>
      <c r="K10" s="4"/>
      <c r="L10" s="4"/>
      <c r="M10" s="4"/>
      <c r="N10" s="4"/>
      <c r="O10" s="4"/>
      <c r="P10" s="4"/>
      <c r="Q10" s="4"/>
    </row>
    <row r="11" spans="1:17" ht="43.5" hidden="1" customHeight="1" x14ac:dyDescent="0.2">
      <c r="A11" s="44" t="s">
        <v>3311</v>
      </c>
      <c r="B11" s="391" t="s">
        <v>3314</v>
      </c>
      <c r="C11" s="392"/>
      <c r="D11" s="4"/>
      <c r="E11" s="4"/>
      <c r="F11" s="4"/>
      <c r="G11" s="4"/>
      <c r="H11" s="4"/>
      <c r="I11" s="4"/>
      <c r="J11" s="4"/>
      <c r="K11" s="4"/>
      <c r="L11" s="4"/>
      <c r="M11" s="4"/>
      <c r="N11" s="4"/>
      <c r="O11" s="4"/>
      <c r="P11" s="4"/>
      <c r="Q11" s="4"/>
    </row>
    <row r="12" spans="1:17" ht="27.75" hidden="1" customHeight="1" x14ac:dyDescent="0.2">
      <c r="A12" s="44" t="s">
        <v>3315</v>
      </c>
      <c r="B12" s="391" t="s">
        <v>3316</v>
      </c>
      <c r="C12" s="392"/>
      <c r="D12" s="4"/>
      <c r="E12" s="4"/>
      <c r="F12" s="4"/>
      <c r="G12" s="4"/>
      <c r="H12" s="4"/>
      <c r="I12" s="4"/>
      <c r="J12" s="4"/>
      <c r="K12" s="4"/>
      <c r="L12" s="4"/>
      <c r="M12" s="4"/>
      <c r="N12" s="4"/>
      <c r="O12" s="4"/>
      <c r="P12" s="4"/>
      <c r="Q12" s="4"/>
    </row>
    <row r="13" spans="1:17" ht="27.75" hidden="1" customHeight="1" x14ac:dyDescent="0.2">
      <c r="A13" s="44" t="s">
        <v>3317</v>
      </c>
      <c r="B13" s="391" t="s">
        <v>3318</v>
      </c>
      <c r="C13" s="392"/>
      <c r="D13" s="4"/>
      <c r="E13" s="4"/>
      <c r="F13" s="4"/>
      <c r="G13" s="4"/>
      <c r="H13" s="4"/>
      <c r="I13" s="4"/>
      <c r="J13" s="4"/>
      <c r="K13" s="4"/>
      <c r="L13" s="4"/>
      <c r="M13" s="4"/>
      <c r="N13" s="4"/>
      <c r="O13" s="4"/>
      <c r="P13" s="4"/>
      <c r="Q13" s="4"/>
    </row>
    <row r="14" spans="1:17" ht="45.75" hidden="1" customHeight="1" x14ac:dyDescent="0.2">
      <c r="A14" s="44" t="s">
        <v>3319</v>
      </c>
      <c r="B14" s="391" t="s">
        <v>3320</v>
      </c>
      <c r="C14" s="392"/>
      <c r="D14" s="4"/>
      <c r="E14" s="4"/>
      <c r="F14" s="4"/>
      <c r="G14" s="4"/>
      <c r="H14" s="4"/>
      <c r="I14" s="4"/>
      <c r="J14" s="4"/>
      <c r="K14" s="4"/>
      <c r="L14" s="4"/>
      <c r="M14" s="4"/>
      <c r="N14" s="4"/>
      <c r="O14" s="4"/>
      <c r="P14" s="4"/>
      <c r="Q14" s="4"/>
    </row>
    <row r="15" spans="1:17" ht="45.75" hidden="1" customHeight="1" x14ac:dyDescent="0.2">
      <c r="A15" s="44" t="s">
        <v>3321</v>
      </c>
      <c r="B15" s="391" t="s">
        <v>3322</v>
      </c>
      <c r="C15" s="392"/>
      <c r="D15" s="4"/>
      <c r="E15" s="4"/>
      <c r="F15" s="4"/>
      <c r="G15" s="4"/>
      <c r="H15" s="4"/>
      <c r="I15" s="4"/>
      <c r="J15" s="4"/>
      <c r="K15" s="4"/>
      <c r="L15" s="4"/>
      <c r="M15" s="4"/>
      <c r="N15" s="4"/>
      <c r="O15" s="4"/>
      <c r="P15" s="4"/>
      <c r="Q15" s="4"/>
    </row>
    <row r="16" spans="1:17" ht="51" hidden="1" customHeight="1" x14ac:dyDescent="0.2">
      <c r="A16" s="44" t="s">
        <v>3323</v>
      </c>
      <c r="B16" s="391" t="s">
        <v>3324</v>
      </c>
      <c r="C16" s="392"/>
      <c r="D16" s="4"/>
      <c r="E16" s="4"/>
      <c r="F16" s="4"/>
      <c r="G16" s="4"/>
      <c r="H16" s="4"/>
      <c r="I16" s="4"/>
      <c r="J16" s="4"/>
      <c r="K16" s="4"/>
      <c r="L16" s="4"/>
      <c r="M16" s="4"/>
      <c r="N16" s="4"/>
      <c r="O16" s="4"/>
      <c r="P16" s="4"/>
      <c r="Q16" s="4"/>
    </row>
    <row r="17" spans="1:17" ht="27.75" hidden="1" customHeight="1" x14ac:dyDescent="0.2">
      <c r="A17" s="44" t="s">
        <v>3325</v>
      </c>
      <c r="B17" s="391" t="s">
        <v>3326</v>
      </c>
      <c r="C17" s="392"/>
      <c r="D17" s="4"/>
      <c r="E17" s="4"/>
      <c r="F17" s="4"/>
      <c r="G17" s="4"/>
      <c r="H17" s="4"/>
      <c r="I17" s="4"/>
      <c r="J17" s="4"/>
      <c r="K17" s="4"/>
      <c r="L17" s="4"/>
      <c r="M17" s="4"/>
      <c r="N17" s="4"/>
      <c r="O17" s="4"/>
      <c r="P17" s="4"/>
      <c r="Q17" s="4"/>
    </row>
    <row r="18" spans="1:17" ht="27.75" hidden="1" customHeight="1" x14ac:dyDescent="0.2">
      <c r="A18" s="44" t="s">
        <v>3327</v>
      </c>
      <c r="B18" s="391" t="s">
        <v>3328</v>
      </c>
      <c r="C18" s="392"/>
      <c r="D18" s="4"/>
      <c r="E18" s="4"/>
      <c r="F18" s="4"/>
      <c r="G18" s="4"/>
      <c r="H18" s="4"/>
      <c r="I18" s="4"/>
      <c r="J18" s="4"/>
      <c r="K18" s="4"/>
      <c r="L18" s="4"/>
      <c r="M18" s="4"/>
      <c r="N18" s="4"/>
      <c r="O18" s="4"/>
      <c r="P18" s="4"/>
      <c r="Q18" s="4"/>
    </row>
    <row r="19" spans="1:17" ht="45" hidden="1" customHeight="1" x14ac:dyDescent="0.2">
      <c r="A19" s="44" t="s">
        <v>3327</v>
      </c>
      <c r="B19" s="391" t="s">
        <v>3329</v>
      </c>
      <c r="C19" s="392"/>
      <c r="D19" s="4"/>
      <c r="E19" s="4"/>
      <c r="F19" s="4"/>
      <c r="G19" s="4"/>
      <c r="H19" s="4"/>
      <c r="I19" s="4"/>
      <c r="J19" s="4"/>
      <c r="K19" s="4"/>
      <c r="L19" s="4"/>
      <c r="M19" s="4"/>
      <c r="N19" s="4"/>
      <c r="O19" s="4"/>
      <c r="P19" s="4"/>
      <c r="Q19" s="4"/>
    </row>
    <row r="20" spans="1:17" ht="45" hidden="1" customHeight="1" x14ac:dyDescent="0.2">
      <c r="A20" s="44" t="s">
        <v>3330</v>
      </c>
      <c r="B20" s="391" t="s">
        <v>3331</v>
      </c>
      <c r="C20" s="392"/>
      <c r="D20" s="4"/>
      <c r="E20" s="4"/>
      <c r="F20" s="4"/>
      <c r="G20" s="4"/>
      <c r="H20" s="4"/>
      <c r="I20" s="4"/>
      <c r="J20" s="4"/>
      <c r="K20" s="4"/>
      <c r="L20" s="4"/>
      <c r="M20" s="4"/>
      <c r="N20" s="4"/>
      <c r="O20" s="4"/>
      <c r="P20" s="4"/>
      <c r="Q20" s="4"/>
    </row>
    <row r="21" spans="1:17" ht="30" hidden="1" customHeight="1" x14ac:dyDescent="0.2">
      <c r="A21" s="44" t="s">
        <v>3332</v>
      </c>
      <c r="B21" s="391" t="s">
        <v>3333</v>
      </c>
      <c r="C21" s="392"/>
      <c r="D21" s="4"/>
      <c r="E21" s="4"/>
      <c r="F21" s="4"/>
      <c r="G21" s="4"/>
      <c r="H21" s="4"/>
      <c r="I21" s="4"/>
      <c r="J21" s="4"/>
      <c r="K21" s="4"/>
      <c r="L21" s="4"/>
      <c r="M21" s="4"/>
      <c r="N21" s="4"/>
      <c r="O21" s="4"/>
      <c r="P21" s="4"/>
      <c r="Q21" s="4"/>
    </row>
    <row r="22" spans="1:17" ht="30" hidden="1" customHeight="1" x14ac:dyDescent="0.2">
      <c r="A22" s="44" t="s">
        <v>3334</v>
      </c>
      <c r="B22" s="391" t="s">
        <v>3335</v>
      </c>
      <c r="C22" s="392"/>
      <c r="D22" s="4"/>
      <c r="E22" s="4"/>
      <c r="F22" s="4"/>
      <c r="G22" s="4"/>
      <c r="H22" s="4"/>
      <c r="I22" s="4"/>
      <c r="J22" s="4"/>
      <c r="K22" s="4"/>
      <c r="L22" s="4"/>
      <c r="M22" s="4"/>
      <c r="N22" s="4"/>
      <c r="O22" s="4"/>
      <c r="P22" s="4"/>
      <c r="Q22" s="4"/>
    </row>
    <row r="23" spans="1:17" ht="30" hidden="1" customHeight="1" x14ac:dyDescent="0.2">
      <c r="A23" s="44" t="s">
        <v>3336</v>
      </c>
      <c r="B23" s="391" t="s">
        <v>3337</v>
      </c>
      <c r="C23" s="392"/>
      <c r="D23" s="4"/>
      <c r="E23" s="4"/>
      <c r="F23" s="4"/>
      <c r="G23" s="4"/>
      <c r="H23" s="4"/>
      <c r="I23" s="4"/>
      <c r="J23" s="4"/>
      <c r="K23" s="4"/>
      <c r="L23" s="4"/>
      <c r="M23" s="4"/>
      <c r="N23" s="4"/>
      <c r="O23" s="4"/>
      <c r="P23" s="4"/>
      <c r="Q23" s="4"/>
    </row>
    <row r="24" spans="1:17" ht="30" hidden="1" customHeight="1" x14ac:dyDescent="0.2">
      <c r="A24" s="44" t="s">
        <v>3338</v>
      </c>
      <c r="B24" s="391" t="s">
        <v>3339</v>
      </c>
      <c r="C24" s="392"/>
      <c r="D24" s="4"/>
      <c r="E24" s="4"/>
      <c r="F24" s="4"/>
      <c r="G24" s="4"/>
      <c r="H24" s="4"/>
      <c r="I24" s="4"/>
      <c r="J24" s="4"/>
      <c r="K24" s="4"/>
      <c r="L24" s="4"/>
      <c r="M24" s="4"/>
      <c r="N24" s="4"/>
      <c r="O24" s="4"/>
      <c r="P24" s="4"/>
      <c r="Q24" s="4"/>
    </row>
    <row r="25" spans="1:17" ht="30" hidden="1" customHeight="1" x14ac:dyDescent="0.2">
      <c r="A25" s="44" t="s">
        <v>3340</v>
      </c>
      <c r="B25" s="391" t="s">
        <v>3341</v>
      </c>
      <c r="C25" s="392"/>
      <c r="D25" s="4"/>
      <c r="E25" s="4"/>
      <c r="F25" s="4"/>
      <c r="G25" s="4"/>
      <c r="H25" s="4"/>
      <c r="I25" s="4"/>
      <c r="J25" s="4"/>
      <c r="K25" s="4"/>
      <c r="L25" s="4"/>
      <c r="M25" s="4"/>
      <c r="N25" s="4"/>
      <c r="O25" s="4"/>
      <c r="P25" s="4"/>
      <c r="Q25" s="4"/>
    </row>
    <row r="26" spans="1:17" ht="30" hidden="1" customHeight="1" x14ac:dyDescent="0.2">
      <c r="A26" s="44" t="s">
        <v>3342</v>
      </c>
      <c r="B26" s="391" t="s">
        <v>3343</v>
      </c>
      <c r="C26" s="392"/>
      <c r="D26" s="4"/>
      <c r="E26" s="4"/>
      <c r="F26" s="4"/>
      <c r="G26" s="4"/>
      <c r="H26" s="4"/>
      <c r="I26" s="4"/>
      <c r="J26" s="4"/>
      <c r="K26" s="4"/>
      <c r="L26" s="4"/>
      <c r="M26" s="4"/>
      <c r="N26" s="4"/>
      <c r="O26" s="4"/>
      <c r="P26" s="4"/>
      <c r="Q26" s="4"/>
    </row>
    <row r="27" spans="1:17" ht="70.5" hidden="1" customHeight="1" x14ac:dyDescent="0.2">
      <c r="A27" s="44" t="s">
        <v>3344</v>
      </c>
      <c r="B27" s="391" t="s">
        <v>3345</v>
      </c>
      <c r="C27" s="392"/>
      <c r="D27" s="4"/>
      <c r="E27" s="4"/>
      <c r="F27" s="4"/>
      <c r="G27" s="4"/>
      <c r="H27" s="4"/>
      <c r="I27" s="4"/>
      <c r="J27" s="4"/>
      <c r="K27" s="4"/>
      <c r="L27" s="4"/>
      <c r="M27" s="4"/>
      <c r="N27" s="4"/>
      <c r="O27" s="4"/>
      <c r="P27" s="4"/>
      <c r="Q27" s="4"/>
    </row>
    <row r="28" spans="1:17" ht="48" hidden="1" customHeight="1" x14ac:dyDescent="0.2">
      <c r="A28" s="44" t="s">
        <v>3346</v>
      </c>
      <c r="B28" s="391" t="s">
        <v>3347</v>
      </c>
      <c r="C28" s="392"/>
      <c r="D28" s="4"/>
      <c r="E28" s="4"/>
      <c r="F28" s="4"/>
      <c r="G28" s="4"/>
      <c r="H28" s="4"/>
      <c r="I28" s="4"/>
      <c r="J28" s="4"/>
      <c r="K28" s="4"/>
      <c r="L28" s="4"/>
      <c r="M28" s="4"/>
      <c r="N28" s="4"/>
      <c r="O28" s="4"/>
      <c r="P28" s="4"/>
      <c r="Q28" s="4"/>
    </row>
    <row r="29" spans="1:17" ht="100.5" hidden="1" customHeight="1" x14ac:dyDescent="0.2">
      <c r="A29" s="44" t="s">
        <v>3348</v>
      </c>
      <c r="B29" s="391" t="s">
        <v>3349</v>
      </c>
      <c r="C29" s="392"/>
      <c r="D29" s="4"/>
      <c r="E29" s="4"/>
      <c r="F29" s="4"/>
      <c r="G29" s="4"/>
      <c r="H29" s="4"/>
      <c r="I29" s="4"/>
      <c r="J29" s="4"/>
      <c r="K29" s="4"/>
      <c r="L29" s="4"/>
      <c r="M29" s="4"/>
      <c r="N29" s="4"/>
      <c r="O29" s="4"/>
      <c r="P29" s="4"/>
      <c r="Q29" s="4"/>
    </row>
    <row r="30" spans="1:17" ht="45" hidden="1" customHeight="1" x14ac:dyDescent="0.2">
      <c r="A30" s="44" t="s">
        <v>3350</v>
      </c>
      <c r="B30" s="391" t="s">
        <v>3351</v>
      </c>
      <c r="C30" s="392"/>
      <c r="D30" s="4"/>
      <c r="E30" s="4"/>
      <c r="F30" s="4"/>
      <c r="G30" s="4"/>
      <c r="H30" s="4"/>
      <c r="I30" s="4"/>
      <c r="J30" s="4"/>
      <c r="K30" s="4"/>
      <c r="L30" s="4"/>
      <c r="M30" s="4"/>
      <c r="N30" s="4"/>
      <c r="O30" s="4"/>
      <c r="P30" s="4"/>
      <c r="Q30" s="4"/>
    </row>
    <row r="31" spans="1:17" ht="45" hidden="1" customHeight="1" x14ac:dyDescent="0.2">
      <c r="A31" s="44" t="s">
        <v>3352</v>
      </c>
      <c r="B31" s="391" t="s">
        <v>3353</v>
      </c>
      <c r="C31" s="392"/>
      <c r="D31" s="4"/>
      <c r="E31" s="4"/>
      <c r="F31" s="4"/>
      <c r="G31" s="4"/>
      <c r="H31" s="4"/>
      <c r="I31" s="4"/>
      <c r="J31" s="4"/>
      <c r="K31" s="4"/>
      <c r="L31" s="4"/>
      <c r="M31" s="4"/>
      <c r="N31" s="4"/>
      <c r="O31" s="4"/>
      <c r="P31" s="4"/>
      <c r="Q31" s="4"/>
    </row>
    <row r="32" spans="1:17" ht="45" hidden="1" customHeight="1" x14ac:dyDescent="0.2">
      <c r="A32" s="44" t="s">
        <v>3354</v>
      </c>
      <c r="B32" s="391" t="s">
        <v>3355</v>
      </c>
      <c r="C32" s="392"/>
      <c r="D32" s="4"/>
      <c r="E32" s="4"/>
      <c r="F32" s="4"/>
      <c r="G32" s="4"/>
      <c r="H32" s="4"/>
      <c r="I32" s="4"/>
      <c r="J32" s="4"/>
      <c r="K32" s="4"/>
      <c r="L32" s="4"/>
      <c r="M32" s="4"/>
      <c r="N32" s="4"/>
      <c r="O32" s="4"/>
      <c r="P32" s="4"/>
      <c r="Q32" s="4"/>
    </row>
    <row r="33" spans="1:21" ht="72" hidden="1" customHeight="1" x14ac:dyDescent="0.2">
      <c r="A33" s="44" t="s">
        <v>3356</v>
      </c>
      <c r="B33" s="391" t="s">
        <v>3357</v>
      </c>
      <c r="C33" s="392"/>
      <c r="D33" s="4"/>
      <c r="E33" s="4"/>
      <c r="F33" s="4"/>
      <c r="G33" s="4"/>
      <c r="H33" s="4"/>
      <c r="I33" s="4"/>
      <c r="J33" s="4"/>
      <c r="K33" s="4"/>
      <c r="L33" s="4"/>
      <c r="M33" s="4"/>
      <c r="N33" s="4"/>
      <c r="O33" s="4"/>
      <c r="P33" s="4"/>
      <c r="Q33" s="4"/>
    </row>
    <row r="34" spans="1:21" ht="79.5" hidden="1" customHeight="1" x14ac:dyDescent="0.2">
      <c r="A34" s="44" t="s">
        <v>3358</v>
      </c>
      <c r="B34" s="391" t="s">
        <v>3359</v>
      </c>
      <c r="C34" s="392"/>
      <c r="D34" s="4"/>
      <c r="E34" s="4"/>
      <c r="F34" s="4"/>
      <c r="G34" s="4"/>
      <c r="H34" s="4"/>
      <c r="I34" s="4"/>
      <c r="J34" s="4"/>
      <c r="K34" s="4"/>
      <c r="L34" s="4"/>
      <c r="M34" s="4"/>
      <c r="N34" s="4"/>
      <c r="O34" s="4"/>
      <c r="P34" s="4"/>
      <c r="Q34" s="4"/>
    </row>
    <row r="35" spans="1:21" ht="70.5" hidden="1" customHeight="1" x14ac:dyDescent="0.2">
      <c r="A35" s="44" t="s">
        <v>3360</v>
      </c>
      <c r="B35" s="391" t="s">
        <v>3361</v>
      </c>
      <c r="C35" s="392"/>
      <c r="D35" s="4"/>
      <c r="E35" s="4"/>
      <c r="F35" s="4"/>
      <c r="G35" s="4"/>
      <c r="H35" s="4"/>
      <c r="I35" s="4"/>
      <c r="J35" s="4"/>
      <c r="K35" s="4"/>
      <c r="L35" s="4"/>
      <c r="M35" s="4"/>
      <c r="N35" s="4"/>
      <c r="O35" s="4"/>
      <c r="P35" s="4"/>
      <c r="Q35" s="4"/>
    </row>
    <row r="36" spans="1:21" ht="45.75" hidden="1" customHeight="1" x14ac:dyDescent="0.2">
      <c r="A36" s="44" t="s">
        <v>3362</v>
      </c>
      <c r="B36" s="391" t="s">
        <v>3363</v>
      </c>
      <c r="C36" s="392"/>
      <c r="D36" s="4"/>
      <c r="E36" s="4"/>
      <c r="F36" s="4"/>
      <c r="G36" s="4"/>
      <c r="H36" s="4"/>
      <c r="I36" s="4"/>
      <c r="J36" s="4"/>
      <c r="K36" s="4"/>
      <c r="L36" s="4"/>
      <c r="M36" s="4"/>
      <c r="N36" s="4"/>
      <c r="O36" s="4"/>
      <c r="P36" s="4"/>
      <c r="Q36" s="4"/>
    </row>
    <row r="37" spans="1:21" ht="54.75" hidden="1" customHeight="1" x14ac:dyDescent="0.2">
      <c r="A37" s="44" t="s">
        <v>3364</v>
      </c>
      <c r="B37" s="391" t="s">
        <v>3365</v>
      </c>
      <c r="C37" s="392"/>
      <c r="D37" s="4"/>
      <c r="E37" s="4"/>
      <c r="F37" s="4"/>
      <c r="G37" s="4"/>
      <c r="H37" s="4"/>
      <c r="I37" s="4"/>
      <c r="J37" s="4"/>
      <c r="K37" s="4"/>
      <c r="L37" s="4"/>
      <c r="M37" s="4"/>
      <c r="N37" s="4"/>
      <c r="O37" s="4"/>
      <c r="P37" s="4"/>
      <c r="Q37" s="4"/>
    </row>
    <row r="38" spans="1:21" ht="37.5" hidden="1" customHeight="1" x14ac:dyDescent="0.2">
      <c r="A38" s="44" t="s">
        <v>3366</v>
      </c>
      <c r="B38" s="391" t="s">
        <v>3367</v>
      </c>
      <c r="C38" s="392"/>
      <c r="D38" s="4"/>
      <c r="E38" s="4"/>
      <c r="F38" s="4"/>
      <c r="G38" s="4"/>
      <c r="H38" s="4"/>
      <c r="I38" s="4"/>
      <c r="J38" s="4"/>
      <c r="K38" s="4"/>
      <c r="L38" s="4"/>
      <c r="M38" s="4"/>
      <c r="N38" s="4"/>
      <c r="O38" s="4"/>
      <c r="P38" s="4"/>
      <c r="Q38" s="4"/>
    </row>
    <row r="39" spans="1:21" ht="61.5" hidden="1" customHeight="1" x14ac:dyDescent="0.2">
      <c r="A39" s="44" t="s">
        <v>3368</v>
      </c>
      <c r="B39" s="391" t="s">
        <v>3369</v>
      </c>
      <c r="C39" s="392"/>
      <c r="D39" s="4"/>
      <c r="E39" s="4"/>
      <c r="F39" s="4"/>
      <c r="G39" s="4"/>
      <c r="H39" s="4"/>
      <c r="I39" s="4"/>
      <c r="J39" s="4"/>
      <c r="K39" s="4"/>
      <c r="L39" s="4"/>
      <c r="M39" s="4"/>
      <c r="N39" s="4"/>
      <c r="O39" s="4"/>
      <c r="P39" s="4"/>
      <c r="Q39" s="4"/>
    </row>
    <row r="40" spans="1:21" ht="53.25" hidden="1" customHeight="1" x14ac:dyDescent="0.2">
      <c r="A40" s="44" t="s">
        <v>3370</v>
      </c>
      <c r="B40" s="391" t="s">
        <v>3371</v>
      </c>
      <c r="C40" s="392"/>
      <c r="D40" s="4"/>
      <c r="E40" s="4"/>
      <c r="F40" s="4"/>
      <c r="G40" s="4"/>
      <c r="H40" s="4"/>
      <c r="I40" s="4"/>
      <c r="J40" s="4"/>
      <c r="K40" s="4"/>
      <c r="L40" s="4"/>
      <c r="M40" s="4"/>
      <c r="N40" s="4"/>
      <c r="O40" s="4"/>
      <c r="P40" s="4"/>
      <c r="Q40" s="4"/>
    </row>
    <row r="41" spans="1:21" ht="73.5" hidden="1" customHeight="1" x14ac:dyDescent="0.2">
      <c r="A41" s="44" t="s">
        <v>3372</v>
      </c>
      <c r="B41" s="391" t="s">
        <v>3373</v>
      </c>
      <c r="C41" s="392"/>
      <c r="D41" s="4"/>
      <c r="E41" s="4"/>
      <c r="F41" s="4"/>
      <c r="G41" s="4"/>
      <c r="H41" s="4"/>
      <c r="I41" s="4"/>
      <c r="J41" s="4"/>
      <c r="K41" s="4"/>
      <c r="L41" s="4"/>
      <c r="M41" s="4"/>
      <c r="N41" s="4"/>
      <c r="O41" s="4"/>
      <c r="P41" s="4"/>
      <c r="Q41" s="4"/>
    </row>
    <row r="42" spans="1:21" ht="57.75" hidden="1" customHeight="1" x14ac:dyDescent="0.2">
      <c r="A42" s="44" t="s">
        <v>3374</v>
      </c>
      <c r="B42" s="391" t="s">
        <v>3375</v>
      </c>
      <c r="C42" s="392"/>
      <c r="D42" s="4"/>
      <c r="E42" s="4"/>
      <c r="F42" s="4"/>
      <c r="G42" s="4"/>
      <c r="H42" s="4"/>
      <c r="I42" s="4"/>
      <c r="J42" s="4"/>
      <c r="K42" s="4"/>
      <c r="L42" s="4"/>
      <c r="M42" s="4"/>
      <c r="N42" s="4"/>
      <c r="O42" s="4"/>
      <c r="P42" s="4"/>
      <c r="Q42" s="4"/>
    </row>
    <row r="43" spans="1:21" ht="84" hidden="1" customHeight="1" x14ac:dyDescent="0.2">
      <c r="A43" s="44" t="s">
        <v>3376</v>
      </c>
      <c r="B43" s="391" t="s">
        <v>3377</v>
      </c>
      <c r="C43" s="392"/>
      <c r="D43" s="4"/>
      <c r="E43" s="4"/>
      <c r="F43" s="4"/>
      <c r="G43" s="4"/>
      <c r="H43" s="4"/>
      <c r="I43" s="4"/>
      <c r="J43" s="4"/>
      <c r="K43" s="4"/>
      <c r="L43" s="4"/>
      <c r="M43" s="4"/>
      <c r="N43" s="4"/>
      <c r="O43" s="4"/>
      <c r="P43" s="4"/>
      <c r="Q43" s="4"/>
    </row>
    <row r="44" spans="1:21" ht="48" hidden="1" customHeight="1" x14ac:dyDescent="0.2">
      <c r="A44" s="44" t="s">
        <v>3378</v>
      </c>
      <c r="B44" s="391" t="s">
        <v>3379</v>
      </c>
      <c r="C44" s="392"/>
      <c r="D44" s="4"/>
      <c r="E44" s="4"/>
      <c r="F44" s="4"/>
      <c r="G44" s="4"/>
      <c r="H44" s="4"/>
      <c r="I44" s="4"/>
      <c r="J44" s="4"/>
      <c r="K44" s="4"/>
      <c r="L44" s="4"/>
      <c r="M44" s="4"/>
      <c r="N44" s="4"/>
      <c r="O44" s="4"/>
      <c r="P44" s="4"/>
      <c r="Q44" s="4"/>
    </row>
    <row r="45" spans="1:21" ht="57" hidden="1" customHeight="1" x14ac:dyDescent="0.2">
      <c r="A45" s="44" t="s">
        <v>3380</v>
      </c>
      <c r="B45" s="391" t="s">
        <v>3381</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400" t="s">
        <v>3383</v>
      </c>
      <c r="C46" s="392"/>
      <c r="D46" s="42"/>
      <c r="E46" s="4"/>
      <c r="F46" s="4"/>
      <c r="G46" s="4"/>
      <c r="H46" s="4"/>
      <c r="I46" s="4"/>
      <c r="J46" s="4"/>
      <c r="K46" s="4"/>
      <c r="L46" s="4"/>
      <c r="M46" s="4"/>
      <c r="N46" s="4"/>
      <c r="O46" s="4"/>
      <c r="P46" s="4"/>
      <c r="Q46" s="4"/>
    </row>
    <row r="47" spans="1:21" ht="66" hidden="1" customHeight="1" x14ac:dyDescent="0.2">
      <c r="A47" s="50" t="s">
        <v>3384</v>
      </c>
      <c r="B47" s="401" t="s">
        <v>3385</v>
      </c>
      <c r="C47" s="401"/>
      <c r="D47" s="4"/>
      <c r="E47" s="4"/>
      <c r="F47" s="4"/>
      <c r="G47" s="4"/>
      <c r="H47" s="4"/>
      <c r="I47" s="4"/>
      <c r="J47" s="4"/>
      <c r="K47" s="4"/>
      <c r="L47" s="4"/>
      <c r="M47" s="4"/>
      <c r="N47" s="4"/>
      <c r="O47" s="4"/>
      <c r="P47" s="4"/>
      <c r="Q47" s="4"/>
    </row>
    <row r="48" spans="1:21" ht="123.75" customHeight="1" x14ac:dyDescent="0.2">
      <c r="A48" s="285" t="s">
        <v>3386</v>
      </c>
      <c r="B48" s="399" t="s">
        <v>3387</v>
      </c>
      <c r="C48" s="398"/>
      <c r="D48" s="4"/>
      <c r="E48" s="4"/>
      <c r="F48" s="4"/>
      <c r="G48" s="4"/>
      <c r="H48" s="4"/>
      <c r="I48" s="4"/>
      <c r="J48" s="4"/>
      <c r="K48" s="4"/>
      <c r="L48" s="4"/>
      <c r="M48" s="4"/>
      <c r="N48" s="4"/>
      <c r="O48" s="4"/>
      <c r="P48" s="4"/>
      <c r="Q48" s="4"/>
    </row>
    <row r="49" spans="1:17" s="279" customFormat="1" ht="34.5" customHeight="1" x14ac:dyDescent="0.2">
      <c r="A49" s="285" t="s">
        <v>3388</v>
      </c>
      <c r="B49" s="397" t="s">
        <v>3389</v>
      </c>
      <c r="C49" s="398"/>
      <c r="D49" s="4"/>
      <c r="E49" s="4"/>
      <c r="F49" s="4"/>
      <c r="G49" s="4"/>
      <c r="H49" s="4"/>
      <c r="I49" s="4"/>
      <c r="J49" s="4"/>
      <c r="K49" s="4"/>
      <c r="L49" s="4"/>
      <c r="M49" s="4"/>
      <c r="N49" s="4"/>
      <c r="O49" s="4"/>
      <c r="P49" s="4"/>
      <c r="Q49" s="4"/>
    </row>
    <row r="50" spans="1:17" s="286" customFormat="1" ht="34.5" customHeight="1" x14ac:dyDescent="0.2">
      <c r="A50" s="285" t="s">
        <v>3390</v>
      </c>
      <c r="B50" s="397" t="s">
        <v>3391</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Tajnik</cp:lastModifiedBy>
  <cp:lastPrinted>2022-04-04T19:59:02Z</cp:lastPrinted>
  <dcterms:created xsi:type="dcterms:W3CDTF">2022-04-01T05:14:30Z</dcterms:created>
  <dcterms:modified xsi:type="dcterms:W3CDTF">2022-07-20T11:16:18Z</dcterms:modified>
</cp:coreProperties>
</file>